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<sst xmlns="http://schemas.openxmlformats.org/spreadsheetml/2006/main" count="1615" uniqueCount="345">
  <si>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</si>
  <si>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</si>
  <si>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</si>
  <si>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</si>
  <si>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</si>
  <si>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</si>
  <si>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</si>
  <si>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</si>
  <si>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</si>
  <si>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</si>
  <si>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</si>
  <si>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</si>
  <si>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</si>
  <si>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</si>
  <si>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</si>
  <si>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</si>
  <si>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</si>
  <si>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</si>
  <si>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</si>
  <si>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</si>
  <si>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</si>
  <si>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</si>
  <si>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</si>
  <si>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</si>
  <si>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</si>
  <si>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</si>
  <si>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</si>
  <si>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</si>
  <si>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</si>
  <si>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</si>
  <si>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</si>
  <si>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</si>
  <si>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</si>
  <si>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</si>
  <si>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</si>
  <si>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</si>
  <si>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</si>
  <si>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</si>
  <si>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</si>
  <si>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</si>
  <si>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</si>
  <si>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</si>
  <si>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</si>
  <si>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</si>
  <si>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</si>
  <si>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</si>
  <si>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</si>
  <si>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</si>
  <si>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</si>
  <si>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</si>
  <si>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</si>
  <si>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</si>
  <si>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</si>
  <si>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</si>
  <si>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</si>
  <si>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</si>
  <si>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</si>
  <si>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</si>
  <si>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</si>
  <si>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</si>
  <si>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</si>
  <si>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</si>
  <si>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</si>
  <si>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</si>
  <si>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</si>
  <si>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</si>
  <si>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</si>
  <si>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</si>
  <si>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</si>
  <si>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</si>
  <si>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</si>
  <si>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</si>
  <si>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</si>
  <si>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</si>
  <si>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</si>
  <si>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</si>
  <si>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</si>
  <si>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</si>
  <si>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</si>
  <si>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</si>
  <si>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</si>
  <si>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</si>
  <si>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</si>
  <si>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</si>
  <si>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</si>
  <si>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</si>
  <si>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</si>
  <si>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</si>
  <si>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</si>
  <si>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</si>
  <si>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</si>
  <si>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</si>
  <si>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</si>
  <si>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</si>
  <si>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</si>
  <si>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</si>
  <si>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</si>
  <si>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</si>
  <si>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</si>
  <si>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</si>
  <si>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</si>
  <si>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</si>
  <si>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</si>
  <si>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</si>
  <si>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</si>
  <si>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</si>
  <si>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</si>
  <si>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</si>
  <si>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</si>
  <si>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</si>
  <si>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</si>
  <si>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</si>
  <si>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</si>
  <si>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</si>
  <si>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321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</si>
  <si>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</si>
  <si>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</si>
  <si>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</si>
  <si>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</si>
  <si>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</si>
  <si>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830</t>
  </si>
  <si>
    <t>110</t>
  </si>
  <si>
    <t>Расходы на выплаты персоналу казенных учреждений</t>
  </si>
  <si>
    <t>111</t>
  </si>
  <si>
    <t>112</t>
  </si>
  <si>
    <t>МП"Профилактика терроризма и противодействие экстремизму на территории ММР в 2011-2015гг."</t>
  </si>
  <si>
    <t>530</t>
  </si>
  <si>
    <t>Субвенции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</si>
  <si>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</si>
  <si>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</si>
  <si>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</si>
  <si>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</si>
  <si>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</si>
  <si>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</si>
  <si>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МП"Программа комплексного развития системы коммунальной инфраструктуры ММР на 2012-2020 годы"</t>
  </si>
  <si>
    <t>610</t>
  </si>
  <si>
    <t>Субсидии бюджетным учреждениям</t>
  </si>
  <si>
    <t>МП"Развитие муниципальной службы ММР в 2013-2015 годах"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</si>
  <si>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</si>
  <si>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</si>
  <si>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</si>
  <si>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</si>
  <si>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</si>
  <si>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</si>
  <si>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</si>
  <si>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</si>
  <si>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</si>
  <si>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МП"Обеспечение жилье молодых семей ММР на 2013-2015 годы"</t>
  </si>
  <si>
    <t>Субсидии гражданам на приобретение жилья</t>
  </si>
  <si>
    <t>МП"Развитие физической культуры и спорта ММР на 2006-2015 годы"</t>
  </si>
  <si>
    <t>710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</si>
  <si>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</si>
  <si>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</si>
  <si>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</si>
  <si>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</si>
  <si>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</si>
  <si>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</si>
  <si>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</si>
  <si>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</si>
  <si>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</si>
  <si>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</si>
  <si>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</si>
  <si>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</si>
  <si>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</si>
  <si>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</si>
  <si>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</si>
  <si>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</si>
  <si>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</si>
  <si>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</si>
  <si>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</si>
  <si>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</si>
  <si>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</si>
  <si>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</si>
  <si>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</si>
  <si>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</si>
  <si>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</si>
  <si>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</si>
  <si>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</si>
  <si>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</si>
  <si>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</si>
  <si>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</si>
  <si>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</si>
  <si>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</si>
  <si>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</si>
  <si>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</si>
  <si>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</si>
  <si>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</si>
  <si>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</si>
  <si>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</si>
  <si>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</si>
  <si>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</si>
  <si>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</si>
  <si>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</si>
  <si>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</si>
  <si>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</si>
  <si>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</si>
  <si>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</si>
  <si>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</si>
  <si>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</si>
  <si>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</si>
  <si>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</si>
  <si>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</si>
  <si>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</si>
  <si>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</si>
  <si>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</si>
  <si>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</si>
  <si>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</si>
  <si>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</si>
  <si>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</si>
  <si>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</si>
  <si>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</si>
  <si>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</si>
  <si>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1700000</t>
  </si>
  <si>
    <t>Межбюджетные трансферты из районного бюджета бюджетам поселений Михайловского муниципального района на мероприятия по энергоресурсосбережению и повышению энергетической эффективности объектов коммунальной инфраструктуры</t>
  </si>
  <si>
    <t>1710062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</si>
  <si>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</si>
  <si>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</si>
  <si>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</si>
  <si>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</si>
  <si>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</si>
  <si>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</si>
  <si>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</si>
  <si>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</si>
  <si>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</si>
  <si>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</si>
  <si>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</si>
  <si>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</si>
  <si>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</si>
  <si>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</si>
  <si>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</si>
  <si>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</si>
  <si>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</si>
  <si>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</si>
  <si>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</si>
  <si>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</si>
  <si>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</si>
  <si>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</si>
  <si>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</si>
  <si>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</si>
  <si>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</si>
  <si>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</si>
  <si>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</si>
  <si>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</si>
  <si>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</si>
  <si>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</si>
  <si>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</si>
  <si>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</si>
  <si>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</si>
  <si>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</si>
  <si>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</si>
  <si>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</si>
  <si>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</si>
  <si>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</si>
  <si>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</si>
  <si>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</si>
  <si>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</si>
  <si>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</si>
  <si>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</si>
  <si>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</si>
  <si>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</si>
  <si>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</si>
  <si>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</si>
  <si>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</si>
  <si>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</si>
  <si>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</si>
  <si>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</si>
  <si>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</si>
  <si>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</si>
  <si>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</si>
  <si>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</si>
  <si>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</si>
  <si>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</si>
  <si>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</si>
  <si>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</si>
  <si>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</si>
  <si>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</si>
  <si>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</si>
  <si>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</si>
  <si>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</si>
  <si>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</si>
  <si>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</si>
  <si>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Подпрограмма "Противопожарная безопасность образовательных учреждений ММР на период 2013-2015 годы"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</si>
  <si>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</si>
  <si>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</si>
  <si>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</si>
  <si>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</si>
  <si>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</si>
  <si>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</si>
  <si>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</si>
  <si>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</si>
  <si>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</si>
  <si>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</si>
  <si>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</si>
  <si>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</si>
  <si>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</si>
  <si>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</si>
  <si>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</si>
  <si>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</si>
  <si>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</si>
  <si>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</si>
  <si>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</si>
  <si>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</si>
  <si>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</si>
  <si>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</si>
  <si>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</si>
  <si>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</si>
  <si>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</si>
  <si>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</si>
  <si>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</si>
  <si>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районного бюджета на 2014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</si>
  <si>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</si>
  <si>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</si>
  <si>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№ ____ от ______________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</si>
  <si>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</si>
  <si>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</si>
  <si>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</si>
  <si>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0600000</t>
  </si>
  <si>
    <t>0600060</t>
  </si>
  <si>
    <t>0600061</t>
  </si>
  <si>
    <t>Мероприятия районных казенных муниципальных учреждений по 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</si>
  <si>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</si>
  <si>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Мероприятия администрации Михайловского МР района по противодействию употреблению наркотиков</t>
  </si>
  <si>
    <t>"Приложение 12 к решению Думы</t>
  </si>
  <si>
    <t>№ 503 от 26.12.2013г."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</si>
  <si>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</si>
  <si>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</si>
  <si>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</si>
  <si>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</si>
  <si>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</si>
  <si>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</si>
  <si>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</si>
  <si>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</si>
  <si>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</si>
  <si>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</si>
  <si>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</si>
  <si>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МП"Развитие образования ММР на 2013-2015 годы"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</si>
  <si>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</si>
  <si>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</si>
  <si>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</si>
  <si>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</si>
  <si>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Субсидии из краевого бюджета на поддержку малого и среднего предпринимательства</t>
  </si>
  <si>
    <t>0809230</t>
  </si>
  <si>
    <t>Приложение 8 к решению Думы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</si>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</sst>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3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4" fontId="5" fillId="20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4" fontId="5" fillId="20" borderId="11" xfId="0" applyNumberFormat="1" applyFont="1" applyFill="1" applyBorder="1" applyAlignment="1">
      <alignment horizontal="center" vertical="center" shrinkToFit="1"/>
    </xf>
    <xf numFmtId="4" fontId="2" fillId="22" borderId="11" xfId="0" applyNumberFormat="1" applyFont="1" applyFill="1" applyBorder="1" applyAlignment="1">
      <alignment horizontal="center" vertical="center" shrinkToFit="1"/>
    </xf>
    <xf numFmtId="4" fontId="2" fillId="25" borderId="11" xfId="0" applyNumberFormat="1" applyFont="1" applyFill="1" applyBorder="1" applyAlignment="1">
      <alignment horizontal="center" vertical="center" shrinkToFit="1"/>
    </xf>
    <xf numFmtId="4" fontId="2" fillId="4" borderId="11" xfId="0" applyNumberFormat="1" applyFont="1" applyFill="1" applyBorder="1" applyAlignment="1">
      <alignment horizontal="center" vertical="center" shrinkToFit="1"/>
    </xf>
    <xf numFmtId="4" fontId="11" fillId="24" borderId="12" xfId="0" applyNumberFormat="1" applyFont="1" applyFill="1" applyBorder="1" applyAlignment="1">
      <alignment horizontal="center" vertical="center" wrapText="1"/>
    </xf>
    <xf numFmtId="4" fontId="5" fillId="20" borderId="13" xfId="0" applyNumberFormat="1" applyFont="1" applyFill="1" applyBorder="1" applyAlignment="1">
      <alignment horizontal="center" vertical="center" shrinkToFit="1"/>
    </xf>
    <xf numFmtId="0" fontId="2" fillId="22" borderId="14" xfId="0" applyFont="1" applyFill="1" applyBorder="1" applyAlignment="1">
      <alignment vertical="top" wrapText="1"/>
    </xf>
    <xf numFmtId="4" fontId="2" fillId="22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0" fontId="2" fillId="25" borderId="14" xfId="0" applyFont="1" applyFill="1" applyBorder="1" applyAlignment="1">
      <alignment vertical="top" wrapTex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2" fillId="4" borderId="13" xfId="0" applyNumberFormat="1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4" fontId="5" fillId="26" borderId="0" xfId="0" applyNumberFormat="1" applyFont="1" applyFill="1" applyBorder="1" applyAlignment="1">
      <alignment horizontal="center" vertical="center" shrinkToFit="1"/>
    </xf>
    <xf numFmtId="49" fontId="2" fillId="20" borderId="10" xfId="0" applyNumberFormat="1" applyFont="1" applyFill="1" applyBorder="1" applyAlignment="1">
      <alignment horizontal="center" vertical="center" shrinkToFit="1"/>
    </xf>
    <xf numFmtId="4" fontId="2" fillId="20" borderId="13" xfId="0" applyNumberFormat="1" applyFont="1" applyFill="1" applyBorder="1" applyAlignment="1">
      <alignment horizontal="center" vertical="center" shrinkToFit="1"/>
    </xf>
    <xf numFmtId="0" fontId="4" fillId="24" borderId="17" xfId="0" applyFont="1" applyFill="1" applyBorder="1" applyAlignment="1">
      <alignment horizontal="center" vertical="center" wrapText="1"/>
    </xf>
    <xf numFmtId="4" fontId="5" fillId="20" borderId="17" xfId="0" applyNumberFormat="1" applyFont="1" applyFill="1" applyBorder="1" applyAlignment="1">
      <alignment horizontal="center" vertical="center" shrinkToFit="1"/>
    </xf>
    <xf numFmtId="4" fontId="2" fillId="22" borderId="17" xfId="0" applyNumberFormat="1" applyFont="1" applyFill="1" applyBorder="1" applyAlignment="1">
      <alignment horizontal="center" vertical="center" shrinkToFit="1"/>
    </xf>
    <xf numFmtId="4" fontId="2" fillId="25" borderId="17" xfId="0" applyNumberFormat="1" applyFont="1" applyFill="1" applyBorder="1" applyAlignment="1">
      <alignment horizontal="center" vertical="center" shrinkToFit="1"/>
    </xf>
    <xf numFmtId="4" fontId="2" fillId="4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8" xfId="0" applyFont="1" applyFill="1" applyBorder="1" applyAlignment="1">
      <alignment horizontal="right"/>
    </xf>
    <xf numFmtId="0" fontId="2" fillId="26" borderId="19" xfId="0" applyFont="1" applyFill="1" applyBorder="1" applyAlignment="1">
      <alignment vertical="top" wrapText="1"/>
    </xf>
    <xf numFmtId="0" fontId="2" fillId="26" borderId="16" xfId="0" applyFont="1" applyFill="1" applyBorder="1" applyAlignment="1">
      <alignment vertical="top" wrapText="1"/>
    </xf>
    <xf numFmtId="0" fontId="2" fillId="26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25" borderId="21" xfId="0" applyNumberFormat="1" applyFont="1" applyFill="1" applyBorder="1" applyAlignment="1">
      <alignment horizontal="center" vertical="center" shrinkToFit="1"/>
    </xf>
    <xf numFmtId="4" fontId="11" fillId="2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24" borderId="22" xfId="0" applyNumberFormat="1" applyFont="1" applyFill="1" applyBorder="1" applyAlignment="1">
      <alignment horizontal="center" vertical="center" wrapText="1"/>
    </xf>
    <xf numFmtId="168" fontId="11" fillId="24" borderId="23" xfId="0" applyNumberFormat="1" applyFont="1" applyFill="1" applyBorder="1" applyAlignment="1">
      <alignment horizontal="center" vertical="center" wrapText="1"/>
    </xf>
    <xf numFmtId="168" fontId="5" fillId="20" borderId="17" xfId="0" applyNumberFormat="1" applyFont="1" applyFill="1" applyBorder="1" applyAlignment="1">
      <alignment horizontal="center" vertical="center" shrinkToFit="1"/>
    </xf>
    <xf numFmtId="168" fontId="2" fillId="22" borderId="17" xfId="0" applyNumberFormat="1" applyFont="1" applyFill="1" applyBorder="1" applyAlignment="1">
      <alignment horizontal="center" vertical="center" shrinkToFit="1"/>
    </xf>
    <xf numFmtId="168" fontId="8" fillId="22" borderId="17" xfId="0" applyNumberFormat="1" applyFont="1" applyFill="1" applyBorder="1" applyAlignment="1">
      <alignment horizontal="center" vertical="center" shrinkToFit="1"/>
    </xf>
    <xf numFmtId="168" fontId="2" fillId="25" borderId="13" xfId="0" applyNumberFormat="1" applyFont="1" applyFill="1" applyBorder="1" applyAlignment="1">
      <alignment horizontal="center" vertical="center" shrinkToFit="1"/>
    </xf>
    <xf numFmtId="168" fontId="2" fillId="25" borderId="24" xfId="0" applyNumberFormat="1" applyFont="1" applyFill="1" applyBorder="1" applyAlignment="1">
      <alignment horizontal="center" vertical="center" wrapText="1"/>
    </xf>
    <xf numFmtId="168" fontId="2" fillId="22" borderId="17" xfId="0" applyNumberFormat="1" applyFont="1" applyFill="1" applyBorder="1" applyAlignment="1">
      <alignment horizontal="center" vertical="center" wrapText="1" shrinkToFit="1"/>
    </xf>
    <xf numFmtId="168" fontId="8" fillId="22" borderId="17" xfId="0" applyNumberFormat="1" applyFont="1" applyFill="1" applyBorder="1" applyAlignment="1">
      <alignment horizontal="center" vertical="center" wrapText="1" shrinkToFit="1"/>
    </xf>
    <xf numFmtId="168" fontId="2" fillId="25" borderId="17" xfId="0" applyNumberFormat="1" applyFont="1" applyFill="1" applyBorder="1" applyAlignment="1">
      <alignment horizontal="center" vertical="center" wrapText="1" shrinkToFit="1"/>
    </xf>
    <xf numFmtId="168" fontId="2" fillId="22" borderId="13" xfId="0" applyNumberFormat="1" applyFont="1" applyFill="1" applyBorder="1" applyAlignment="1">
      <alignment horizontal="center" vertical="center" shrinkToFit="1"/>
    </xf>
    <xf numFmtId="168" fontId="8" fillId="22" borderId="13" xfId="0" applyNumberFormat="1" applyFont="1" applyFill="1" applyBorder="1" applyAlignment="1">
      <alignment horizontal="center" vertical="center" shrinkToFit="1"/>
    </xf>
    <xf numFmtId="168" fontId="2" fillId="4" borderId="13" xfId="0" applyNumberFormat="1" applyFont="1" applyFill="1" applyBorder="1" applyAlignment="1">
      <alignment horizontal="center" vertical="center" shrinkToFit="1"/>
    </xf>
    <xf numFmtId="168" fontId="2" fillId="20" borderId="17" xfId="0" applyNumberFormat="1" applyFont="1" applyFill="1" applyBorder="1" applyAlignment="1">
      <alignment horizontal="center" vertical="center" wrapText="1" shrinkToFit="1"/>
    </xf>
    <xf numFmtId="168" fontId="5" fillId="20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25" borderId="21" xfId="0" applyNumberFormat="1" applyFont="1" applyFill="1" applyBorder="1" applyAlignment="1">
      <alignment horizontal="center" vertical="center" wrapText="1"/>
    </xf>
    <xf numFmtId="168" fontId="5" fillId="26" borderId="0" xfId="0" applyNumberFormat="1" applyFont="1" applyFill="1" applyBorder="1" applyAlignment="1">
      <alignment horizontal="center" vertical="center" wrapText="1" shrinkToFit="1"/>
    </xf>
    <xf numFmtId="4" fontId="5" fillId="20" borderId="21" xfId="0" applyNumberFormat="1" applyFont="1" applyFill="1" applyBorder="1" applyAlignment="1">
      <alignment horizontal="center" vertical="center" shrinkToFit="1"/>
    </xf>
    <xf numFmtId="49" fontId="5" fillId="25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0" fontId="2" fillId="22" borderId="10" xfId="0" applyFont="1" applyFill="1" applyBorder="1" applyAlignment="1">
      <alignment horizontal="center" vertical="top" wrapText="1"/>
    </xf>
    <xf numFmtId="168" fontId="2" fillId="25" borderId="21" xfId="0" applyNumberFormat="1" applyFont="1" applyFill="1" applyBorder="1" applyAlignment="1">
      <alignment horizontal="center" vertical="center" shrinkToFit="1"/>
    </xf>
    <xf numFmtId="168" fontId="2" fillId="25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22" borderId="21" xfId="0" applyNumberFormat="1" applyFont="1" applyFill="1" applyBorder="1" applyAlignment="1">
      <alignment horizontal="center" vertical="center" shrinkToFit="1"/>
    </xf>
    <xf numFmtId="4" fontId="8" fillId="22" borderId="17" xfId="0" applyNumberFormat="1" applyFont="1" applyFill="1" applyBorder="1" applyAlignment="1">
      <alignment horizontal="center" vertical="center" shrinkToFit="1"/>
    </xf>
    <xf numFmtId="168" fontId="8" fillId="22" borderId="21" xfId="0" applyNumberFormat="1" applyFont="1" applyFill="1" applyBorder="1" applyAlignment="1">
      <alignment horizontal="center" vertical="center" shrinkToFit="1"/>
    </xf>
    <xf numFmtId="4" fontId="2" fillId="4" borderId="21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vertical="top" wrapText="1"/>
    </xf>
    <xf numFmtId="0" fontId="2" fillId="4" borderId="14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2" fillId="26" borderId="11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vertical="top" wrapText="1"/>
    </xf>
    <xf numFmtId="4" fontId="2" fillId="22" borderId="21" xfId="0" applyNumberFormat="1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vertical="top" wrapText="1"/>
    </xf>
    <xf numFmtId="0" fontId="11" fillId="7" borderId="25" xfId="0" applyFont="1" applyFill="1" applyBorder="1" applyAlignment="1">
      <alignment horizontal="center" vertical="center" wrapText="1"/>
    </xf>
    <xf numFmtId="49" fontId="11" fillId="7" borderId="26" xfId="0" applyNumberFormat="1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horizontal="center" vertical="top" wrapText="1"/>
    </xf>
    <xf numFmtId="0" fontId="2" fillId="22" borderId="10" xfId="0" applyFont="1" applyFill="1" applyBorder="1" applyAlignment="1">
      <alignment vertical="top" wrapText="1" shrinkToFit="1"/>
    </xf>
    <xf numFmtId="49" fontId="2" fillId="22" borderId="10" xfId="0" applyNumberFormat="1" applyFont="1" applyFill="1" applyBorder="1" applyAlignment="1">
      <alignment horizontal="center" vertical="center" wrapText="1" shrinkToFit="1"/>
    </xf>
    <xf numFmtId="4" fontId="2" fillId="22" borderId="10" xfId="0" applyNumberFormat="1" applyFont="1" applyFill="1" applyBorder="1" applyAlignment="1">
      <alignment horizontal="center" vertical="center" wrapText="1" shrinkToFit="1"/>
    </xf>
    <xf numFmtId="0" fontId="2" fillId="22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vertical="top" wrapText="1" shrinkToFit="1"/>
    </xf>
    <xf numFmtId="0" fontId="2" fillId="4" borderId="10" xfId="0" applyFont="1" applyFill="1" applyBorder="1" applyAlignment="1">
      <alignment horizontal="left" vertical="top" wrapText="1"/>
    </xf>
    <xf numFmtId="49" fontId="2" fillId="26" borderId="17" xfId="0" applyNumberFormat="1" applyFont="1" applyFill="1" applyBorder="1" applyAlignment="1">
      <alignment horizontal="center" vertical="center" shrinkToFit="1"/>
    </xf>
    <xf numFmtId="49" fontId="2" fillId="25" borderId="17" xfId="0" applyNumberFormat="1" applyFont="1" applyFill="1" applyBorder="1" applyAlignment="1">
      <alignment horizontal="center" vertical="center" shrinkToFit="1"/>
    </xf>
    <xf numFmtId="0" fontId="2" fillId="20" borderId="11" xfId="0" applyFont="1" applyFill="1" applyBorder="1" applyAlignment="1">
      <alignment vertical="top" wrapText="1"/>
    </xf>
    <xf numFmtId="49" fontId="2" fillId="20" borderId="17" xfId="0" applyNumberFormat="1" applyFont="1" applyFill="1" applyBorder="1" applyAlignment="1">
      <alignment horizontal="center" vertical="center" shrinkToFit="1"/>
    </xf>
    <xf numFmtId="4" fontId="2" fillId="20" borderId="10" xfId="0" applyNumberFormat="1" applyFont="1" applyFill="1" applyBorder="1" applyAlignment="1">
      <alignment horizontal="center" vertical="center" shrinkToFit="1"/>
    </xf>
    <xf numFmtId="49" fontId="2" fillId="22" borderId="17" xfId="0" applyNumberFormat="1" applyFont="1" applyFill="1" applyBorder="1" applyAlignment="1">
      <alignment horizontal="center" vertical="center" shrinkToFit="1"/>
    </xf>
    <xf numFmtId="49" fontId="8" fillId="22" borderId="17" xfId="0" applyNumberFormat="1" applyFont="1" applyFill="1" applyBorder="1" applyAlignment="1">
      <alignment horizontal="center" vertical="center" shrinkToFit="1"/>
    </xf>
    <xf numFmtId="49" fontId="2" fillId="4" borderId="17" xfId="0" applyNumberFormat="1" applyFont="1" applyFill="1" applyBorder="1" applyAlignment="1">
      <alignment horizontal="center" vertical="center" shrinkToFit="1"/>
    </xf>
    <xf numFmtId="4" fontId="8" fillId="4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vertical="top" wrapText="1"/>
    </xf>
    <xf numFmtId="0" fontId="2" fillId="4" borderId="11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horizontal="left" vertical="top" wrapText="1"/>
    </xf>
    <xf numFmtId="49" fontId="8" fillId="20" borderId="10" xfId="0" applyNumberFormat="1" applyFont="1" applyFill="1" applyBorder="1" applyAlignment="1">
      <alignment horizontal="center" vertical="center" shrinkToFit="1"/>
    </xf>
    <xf numFmtId="4" fontId="8" fillId="20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center" vertical="center" wrapText="1" shrinkToFit="1"/>
    </xf>
    <xf numFmtId="0" fontId="2" fillId="4" borderId="10" xfId="0" applyFont="1" applyFill="1" applyBorder="1" applyAlignment="1">
      <alignment horizontal="center" vertical="center" wrapText="1" shrinkToFit="1"/>
    </xf>
    <xf numFmtId="0" fontId="2" fillId="20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left" vertical="top" wrapText="1"/>
    </xf>
    <xf numFmtId="0" fontId="8" fillId="22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22" borderId="11" xfId="0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69" fontId="11" fillId="7" borderId="12" xfId="0" applyNumberFormat="1" applyFont="1" applyFill="1" applyBorder="1" applyAlignment="1">
      <alignment horizontal="center" vertical="center" wrapText="1"/>
    </xf>
    <xf numFmtId="169" fontId="5" fillId="20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169" fontId="2" fillId="4" borderId="10" xfId="0" applyNumberFormat="1" applyFont="1" applyFill="1" applyBorder="1" applyAlignment="1">
      <alignment horizontal="center" vertical="center" shrinkToFit="1"/>
    </xf>
    <xf numFmtId="169" fontId="8" fillId="22" borderId="10" xfId="0" applyNumberFormat="1" applyFont="1" applyFill="1" applyBorder="1" applyAlignment="1">
      <alignment horizontal="center" vertical="center" shrinkToFit="1"/>
    </xf>
    <xf numFmtId="169" fontId="5" fillId="26" borderId="0" xfId="0" applyNumberFormat="1" applyFont="1" applyFill="1" applyBorder="1" applyAlignment="1">
      <alignment horizontal="center" vertical="center" shrinkToFit="1"/>
    </xf>
    <xf numFmtId="0" fontId="29" fillId="4" borderId="0" xfId="0" applyFont="1" applyFill="1" applyAlignment="1">
      <alignment wrapText="1"/>
    </xf>
    <xf numFmtId="169" fontId="2" fillId="25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top" wrapText="1"/>
    </xf>
    <xf numFmtId="169" fontId="8" fillId="4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168" fontId="8" fillId="22" borderId="21" xfId="0" applyNumberFormat="1" applyFont="1" applyFill="1" applyBorder="1" applyAlignment="1">
      <alignment horizontal="center" vertical="center" wrapText="1" shrinkToFit="1"/>
    </xf>
    <xf numFmtId="170" fontId="11" fillId="7" borderId="12" xfId="0" applyNumberFormat="1" applyFont="1" applyFill="1" applyBorder="1" applyAlignment="1">
      <alignment horizontal="center" vertical="center" wrapText="1"/>
    </xf>
    <xf numFmtId="170" fontId="5" fillId="20" borderId="10" xfId="0" applyNumberFormat="1" applyFont="1" applyFill="1" applyBorder="1" applyAlignment="1">
      <alignment horizontal="center" vertical="center" shrinkToFit="1"/>
    </xf>
    <xf numFmtId="170" fontId="2" fillId="22" borderId="10" xfId="0" applyNumberFormat="1" applyFont="1" applyFill="1" applyBorder="1" applyAlignment="1">
      <alignment horizontal="center" vertical="center" shrinkToFit="1"/>
    </xf>
    <xf numFmtId="170" fontId="8" fillId="22" borderId="10" xfId="0" applyNumberFormat="1" applyFont="1" applyFill="1" applyBorder="1" applyAlignment="1">
      <alignment horizontal="center" vertical="center" shrinkToFit="1"/>
    </xf>
    <xf numFmtId="170" fontId="2" fillId="4" borderId="10" xfId="0" applyNumberFormat="1" applyFont="1" applyFill="1" applyBorder="1" applyAlignment="1">
      <alignment horizontal="center" vertical="center" shrinkToFit="1"/>
    </xf>
    <xf numFmtId="170" fontId="2" fillId="25" borderId="10" xfId="0" applyNumberFormat="1" applyFont="1" applyFill="1" applyBorder="1" applyAlignment="1">
      <alignment horizontal="center" vertical="center" shrinkToFit="1"/>
    </xf>
    <xf numFmtId="170" fontId="2" fillId="26" borderId="10" xfId="0" applyNumberFormat="1" applyFont="1" applyFill="1" applyBorder="1" applyAlignment="1">
      <alignment horizontal="center" vertical="center" shrinkToFit="1"/>
    </xf>
    <xf numFmtId="170" fontId="2" fillId="20" borderId="10" xfId="0" applyNumberFormat="1" applyFont="1" applyFill="1" applyBorder="1" applyAlignment="1">
      <alignment horizontal="center" vertical="center" shrinkToFit="1"/>
    </xf>
    <xf numFmtId="170" fontId="8" fillId="4" borderId="1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12"/>
  <sheetViews>
    <sheetView showGridLines="0" tabSelected="1" zoomScalePageLayoutView="0" workbookViewId="0" topLeftCell="A325">
      <selection activeCell="A329" sqref="A329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54" t="s">
        <v>342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</row>
    <row r="3" spans="2:23" ht="18.75">
      <c r="B3" s="155" t="s">
        <v>93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</row>
    <row r="4" spans="2:22" ht="18.75">
      <c r="B4" s="2"/>
      <c r="C4" s="154" t="s">
        <v>312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</row>
    <row r="6" spans="2:25" ht="18.75">
      <c r="B6" s="154" t="s">
        <v>322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83"/>
      <c r="Y6" s="2"/>
    </row>
    <row r="7" spans="2:25" ht="18.75" customHeight="1">
      <c r="B7" s="155" t="s">
        <v>93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84"/>
      <c r="Y7" s="2"/>
    </row>
    <row r="8" spans="2:25" ht="18.75">
      <c r="B8" s="2"/>
      <c r="C8" s="154" t="s">
        <v>323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X8" s="2"/>
      <c r="Y8" s="2"/>
    </row>
    <row r="9" spans="2:25" ht="12.75">
      <c r="B9" s="2"/>
      <c r="X9" s="2"/>
      <c r="Y9" s="2"/>
    </row>
    <row r="10" spans="2:25" ht="12.75">
      <c r="B10" s="2"/>
      <c r="X10" s="2"/>
      <c r="Y10" s="2"/>
    </row>
    <row r="11" spans="1:25" ht="30.75" customHeight="1">
      <c r="A11" s="157" t="s">
        <v>94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X11" s="2"/>
      <c r="Y11" s="2"/>
    </row>
    <row r="12" spans="1:25" ht="57" customHeight="1">
      <c r="A12" s="156" t="s">
        <v>309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X12" s="2"/>
      <c r="Y12" s="2"/>
    </row>
    <row r="13" spans="1:25" ht="16.5" thickBot="1">
      <c r="A13" s="49"/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Y13" s="57" t="s">
        <v>87</v>
      </c>
    </row>
    <row r="14" spans="1:25" ht="48" thickBot="1">
      <c r="A14" s="36" t="s">
        <v>0</v>
      </c>
      <c r="B14" s="36" t="s">
        <v>62</v>
      </c>
      <c r="C14" s="36" t="s">
        <v>1</v>
      </c>
      <c r="D14" s="36" t="s">
        <v>2</v>
      </c>
      <c r="E14" s="36" t="s">
        <v>3</v>
      </c>
      <c r="F14" s="37" t="s">
        <v>4</v>
      </c>
      <c r="G14" s="36" t="s">
        <v>24</v>
      </c>
      <c r="H14" s="23" t="s">
        <v>24</v>
      </c>
      <c r="I14" s="4" t="s">
        <v>24</v>
      </c>
      <c r="J14" s="4" t="s">
        <v>24</v>
      </c>
      <c r="K14" s="4" t="s">
        <v>24</v>
      </c>
      <c r="L14" s="4" t="s">
        <v>24</v>
      </c>
      <c r="M14" s="4" t="s">
        <v>24</v>
      </c>
      <c r="N14" s="4" t="s">
        <v>24</v>
      </c>
      <c r="O14" s="4" t="s">
        <v>24</v>
      </c>
      <c r="P14" s="4" t="s">
        <v>24</v>
      </c>
      <c r="Q14" s="4" t="s">
        <v>24</v>
      </c>
      <c r="R14" s="4" t="s">
        <v>24</v>
      </c>
      <c r="S14" s="4" t="s">
        <v>24</v>
      </c>
      <c r="T14" s="4" t="s">
        <v>24</v>
      </c>
      <c r="U14" s="4" t="s">
        <v>24</v>
      </c>
      <c r="V14" s="4" t="s">
        <v>24</v>
      </c>
      <c r="W14" s="41" t="s">
        <v>24</v>
      </c>
      <c r="X14" s="58" t="s">
        <v>89</v>
      </c>
      <c r="Y14" s="47" t="s">
        <v>88</v>
      </c>
    </row>
    <row r="15" spans="1:25" ht="29.25" thickBot="1">
      <c r="A15" s="105" t="s">
        <v>63</v>
      </c>
      <c r="B15" s="106">
        <v>951</v>
      </c>
      <c r="C15" s="106" t="s">
        <v>64</v>
      </c>
      <c r="D15" s="106" t="s">
        <v>6</v>
      </c>
      <c r="E15" s="106" t="s">
        <v>5</v>
      </c>
      <c r="F15" s="107"/>
      <c r="G15" s="143">
        <f>G16+G153+G159+G166+G196+G207+G227+G253+G274+G284+G297+G303</f>
        <v>108288.13700000002</v>
      </c>
      <c r="H15" s="28" t="e">
        <f aca="true" t="shared" si="0" ref="H15:X15">H16+H150+H154+H160+H189+H209+H229+H255+H269+H282+H293+H298</f>
        <v>#REF!</v>
      </c>
      <c r="I15" s="28" t="e">
        <f t="shared" si="0"/>
        <v>#REF!</v>
      </c>
      <c r="J15" s="28" t="e">
        <f t="shared" si="0"/>
        <v>#REF!</v>
      </c>
      <c r="K15" s="28" t="e">
        <f t="shared" si="0"/>
        <v>#REF!</v>
      </c>
      <c r="L15" s="28" t="e">
        <f t="shared" si="0"/>
        <v>#REF!</v>
      </c>
      <c r="M15" s="28" t="e">
        <f t="shared" si="0"/>
        <v>#REF!</v>
      </c>
      <c r="N15" s="28" t="e">
        <f t="shared" si="0"/>
        <v>#REF!</v>
      </c>
      <c r="O15" s="28" t="e">
        <f t="shared" si="0"/>
        <v>#REF!</v>
      </c>
      <c r="P15" s="28" t="e">
        <f t="shared" si="0"/>
        <v>#REF!</v>
      </c>
      <c r="Q15" s="28" t="e">
        <f t="shared" si="0"/>
        <v>#REF!</v>
      </c>
      <c r="R15" s="28" t="e">
        <f t="shared" si="0"/>
        <v>#REF!</v>
      </c>
      <c r="S15" s="28" t="e">
        <f t="shared" si="0"/>
        <v>#REF!</v>
      </c>
      <c r="T15" s="28" t="e">
        <f t="shared" si="0"/>
        <v>#REF!</v>
      </c>
      <c r="U15" s="28" t="e">
        <f t="shared" si="0"/>
        <v>#REF!</v>
      </c>
      <c r="V15" s="28" t="e">
        <f t="shared" si="0"/>
        <v>#REF!</v>
      </c>
      <c r="W15" s="28" t="e">
        <f t="shared" si="0"/>
        <v>#REF!</v>
      </c>
      <c r="X15" s="60" t="e">
        <f t="shared" si="0"/>
        <v>#REF!</v>
      </c>
      <c r="Y15" s="59" t="e">
        <f aca="true" t="shared" si="1" ref="Y15:Y24">X15/G15*100</f>
        <v>#REF!</v>
      </c>
    </row>
    <row r="16" spans="1:25" ht="18.75" customHeight="1" outlineLevel="2" thickBot="1">
      <c r="A16" s="110" t="s">
        <v>57</v>
      </c>
      <c r="B16" s="18">
        <v>951</v>
      </c>
      <c r="C16" s="14" t="s">
        <v>56</v>
      </c>
      <c r="D16" s="14" t="s">
        <v>6</v>
      </c>
      <c r="E16" s="14" t="s">
        <v>5</v>
      </c>
      <c r="F16" s="14"/>
      <c r="G16" s="144">
        <f>G17+G24+G44+G63+G73+G78+G57</f>
        <v>51050.749</v>
      </c>
      <c r="H16" s="29" t="e">
        <f>H17+H27+H46+#REF!+H64+#REF!+H73+H77</f>
        <v>#REF!</v>
      </c>
      <c r="I16" s="29" t="e">
        <f>I17+I27+I46+#REF!+I64+#REF!+I73+I77</f>
        <v>#REF!</v>
      </c>
      <c r="J16" s="29" t="e">
        <f>J17+J27+J46+#REF!+J64+#REF!+J73+J77</f>
        <v>#REF!</v>
      </c>
      <c r="K16" s="29" t="e">
        <f>K17+K27+K46+#REF!+K64+#REF!+K73+K77</f>
        <v>#REF!</v>
      </c>
      <c r="L16" s="29" t="e">
        <f>L17+L27+L46+#REF!+L64+#REF!+L73+L77</f>
        <v>#REF!</v>
      </c>
      <c r="M16" s="29" t="e">
        <f>M17+M27+M46+#REF!+M64+#REF!+M73+M77</f>
        <v>#REF!</v>
      </c>
      <c r="N16" s="29" t="e">
        <f>N17+N27+N46+#REF!+N64+#REF!+N73+N77</f>
        <v>#REF!</v>
      </c>
      <c r="O16" s="29" t="e">
        <f>O17+O27+O46+#REF!+O64+#REF!+O73+O77</f>
        <v>#REF!</v>
      </c>
      <c r="P16" s="29" t="e">
        <f>P17+P27+P46+#REF!+P64+#REF!+P73+P77</f>
        <v>#REF!</v>
      </c>
      <c r="Q16" s="29" t="e">
        <f>Q17+Q27+Q46+#REF!+Q64+#REF!+Q73+Q77</f>
        <v>#REF!</v>
      </c>
      <c r="R16" s="29" t="e">
        <f>R17+R27+R46+#REF!+R64+#REF!+R73+R77</f>
        <v>#REF!</v>
      </c>
      <c r="S16" s="29" t="e">
        <f>S17+S27+S46+#REF!+S64+#REF!+S73+S77</f>
        <v>#REF!</v>
      </c>
      <c r="T16" s="29" t="e">
        <f>T17+T27+T46+#REF!+T64+#REF!+T73+T77</f>
        <v>#REF!</v>
      </c>
      <c r="U16" s="29" t="e">
        <f>U17+U27+U46+#REF!+U64+#REF!+U73+U77</f>
        <v>#REF!</v>
      </c>
      <c r="V16" s="29" t="e">
        <f>V17+V27+V46+#REF!+V64+#REF!+V73+V77</f>
        <v>#REF!</v>
      </c>
      <c r="W16" s="29" t="e">
        <f>W17+W27+W46+#REF!+W64+#REF!+W73+W77</f>
        <v>#REF!</v>
      </c>
      <c r="X16" s="61" t="e">
        <f>X17+X27+X46+#REF!+X64+#REF!+X73+X77</f>
        <v>#REF!</v>
      </c>
      <c r="Y16" s="59" t="e">
        <f t="shared" si="1"/>
        <v>#REF!</v>
      </c>
    </row>
    <row r="17" spans="1:25" ht="32.25" customHeight="1" outlineLevel="3" thickBot="1">
      <c r="A17" s="111" t="s">
        <v>25</v>
      </c>
      <c r="B17" s="131">
        <v>951</v>
      </c>
      <c r="C17" s="112" t="s">
        <v>7</v>
      </c>
      <c r="D17" s="112" t="s">
        <v>6</v>
      </c>
      <c r="E17" s="112" t="s">
        <v>5</v>
      </c>
      <c r="F17" s="112"/>
      <c r="G17" s="113">
        <f>G18</f>
        <v>1658.3</v>
      </c>
      <c r="H17" s="31">
        <f aca="true" t="shared" si="2" ref="H17:X17">H18</f>
        <v>1204.8</v>
      </c>
      <c r="I17" s="31">
        <f t="shared" si="2"/>
        <v>1204.8</v>
      </c>
      <c r="J17" s="31">
        <f t="shared" si="2"/>
        <v>1204.8</v>
      </c>
      <c r="K17" s="31">
        <f t="shared" si="2"/>
        <v>1204.8</v>
      </c>
      <c r="L17" s="31">
        <f t="shared" si="2"/>
        <v>1204.8</v>
      </c>
      <c r="M17" s="31">
        <f t="shared" si="2"/>
        <v>1204.8</v>
      </c>
      <c r="N17" s="31">
        <f t="shared" si="2"/>
        <v>1204.8</v>
      </c>
      <c r="O17" s="31">
        <f t="shared" si="2"/>
        <v>1204.8</v>
      </c>
      <c r="P17" s="31">
        <f t="shared" si="2"/>
        <v>1204.8</v>
      </c>
      <c r="Q17" s="31">
        <f t="shared" si="2"/>
        <v>1204.8</v>
      </c>
      <c r="R17" s="31">
        <f t="shared" si="2"/>
        <v>1204.8</v>
      </c>
      <c r="S17" s="31">
        <f t="shared" si="2"/>
        <v>1204.8</v>
      </c>
      <c r="T17" s="31">
        <f t="shared" si="2"/>
        <v>1204.8</v>
      </c>
      <c r="U17" s="31">
        <f t="shared" si="2"/>
        <v>1204.8</v>
      </c>
      <c r="V17" s="31">
        <f t="shared" si="2"/>
        <v>1204.8</v>
      </c>
      <c r="W17" s="31">
        <f t="shared" si="2"/>
        <v>1204.8</v>
      </c>
      <c r="X17" s="62">
        <f t="shared" si="2"/>
        <v>1147.63638</v>
      </c>
      <c r="Y17" s="59">
        <f t="shared" si="1"/>
        <v>69.20559488632937</v>
      </c>
    </row>
    <row r="18" spans="1:25" ht="34.5" customHeight="1" outlineLevel="3" thickBot="1">
      <c r="A18" s="114" t="s">
        <v>158</v>
      </c>
      <c r="B18" s="19">
        <v>951</v>
      </c>
      <c r="C18" s="11" t="s">
        <v>7</v>
      </c>
      <c r="D18" s="11" t="s">
        <v>159</v>
      </c>
      <c r="E18" s="11" t="s">
        <v>5</v>
      </c>
      <c r="F18" s="11"/>
      <c r="G18" s="12">
        <f>G19</f>
        <v>1658.3</v>
      </c>
      <c r="H18" s="32">
        <f aca="true" t="shared" si="3" ref="H18:X18">H23</f>
        <v>1204.8</v>
      </c>
      <c r="I18" s="32">
        <f t="shared" si="3"/>
        <v>1204.8</v>
      </c>
      <c r="J18" s="32">
        <f t="shared" si="3"/>
        <v>1204.8</v>
      </c>
      <c r="K18" s="32">
        <f t="shared" si="3"/>
        <v>1204.8</v>
      </c>
      <c r="L18" s="32">
        <f t="shared" si="3"/>
        <v>1204.8</v>
      </c>
      <c r="M18" s="32">
        <f t="shared" si="3"/>
        <v>1204.8</v>
      </c>
      <c r="N18" s="32">
        <f t="shared" si="3"/>
        <v>1204.8</v>
      </c>
      <c r="O18" s="32">
        <f t="shared" si="3"/>
        <v>1204.8</v>
      </c>
      <c r="P18" s="32">
        <f t="shared" si="3"/>
        <v>1204.8</v>
      </c>
      <c r="Q18" s="32">
        <f t="shared" si="3"/>
        <v>1204.8</v>
      </c>
      <c r="R18" s="32">
        <f t="shared" si="3"/>
        <v>1204.8</v>
      </c>
      <c r="S18" s="32">
        <f t="shared" si="3"/>
        <v>1204.8</v>
      </c>
      <c r="T18" s="32">
        <f t="shared" si="3"/>
        <v>1204.8</v>
      </c>
      <c r="U18" s="32">
        <f t="shared" si="3"/>
        <v>1204.8</v>
      </c>
      <c r="V18" s="32">
        <f t="shared" si="3"/>
        <v>1204.8</v>
      </c>
      <c r="W18" s="32">
        <f t="shared" si="3"/>
        <v>1204.8</v>
      </c>
      <c r="X18" s="63">
        <f t="shared" si="3"/>
        <v>1147.63638</v>
      </c>
      <c r="Y18" s="59">
        <f t="shared" si="1"/>
        <v>69.20559488632937</v>
      </c>
    </row>
    <row r="19" spans="1:25" ht="36" customHeight="1" outlineLevel="3" thickBot="1">
      <c r="A19" s="114" t="s">
        <v>160</v>
      </c>
      <c r="B19" s="19">
        <v>951</v>
      </c>
      <c r="C19" s="11" t="s">
        <v>7</v>
      </c>
      <c r="D19" s="11" t="s">
        <v>161</v>
      </c>
      <c r="E19" s="11" t="s">
        <v>5</v>
      </c>
      <c r="F19" s="11"/>
      <c r="G19" s="12">
        <f>G20</f>
        <v>1658.3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20.25" customHeight="1" outlineLevel="3" thickBot="1">
      <c r="A20" s="96" t="s">
        <v>162</v>
      </c>
      <c r="B20" s="92">
        <v>951</v>
      </c>
      <c r="C20" s="93" t="s">
        <v>7</v>
      </c>
      <c r="D20" s="93" t="s">
        <v>163</v>
      </c>
      <c r="E20" s="93" t="s">
        <v>5</v>
      </c>
      <c r="F20" s="93"/>
      <c r="G20" s="16">
        <f>G21</f>
        <v>1658.3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31.5" customHeight="1" outlineLevel="3" thickBot="1">
      <c r="A21" s="5" t="s">
        <v>98</v>
      </c>
      <c r="B21" s="21">
        <v>951</v>
      </c>
      <c r="C21" s="6" t="s">
        <v>7</v>
      </c>
      <c r="D21" s="6" t="s">
        <v>163</v>
      </c>
      <c r="E21" s="6" t="s">
        <v>95</v>
      </c>
      <c r="F21" s="6"/>
      <c r="G21" s="7">
        <f>G22+G23</f>
        <v>1658.3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63"/>
      <c r="Y21" s="59"/>
    </row>
    <row r="22" spans="1:25" ht="20.25" customHeight="1" outlineLevel="3" thickBot="1">
      <c r="A22" s="90" t="s">
        <v>99</v>
      </c>
      <c r="B22" s="94">
        <v>951</v>
      </c>
      <c r="C22" s="95" t="s">
        <v>7</v>
      </c>
      <c r="D22" s="95" t="s">
        <v>163</v>
      </c>
      <c r="E22" s="95" t="s">
        <v>96</v>
      </c>
      <c r="F22" s="95"/>
      <c r="G22" s="100">
        <v>1658.3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63"/>
      <c r="Y22" s="59"/>
    </row>
    <row r="23" spans="1:25" ht="16.5" outlineLevel="4" thickBot="1">
      <c r="A23" s="90" t="s">
        <v>100</v>
      </c>
      <c r="B23" s="94">
        <v>951</v>
      </c>
      <c r="C23" s="95" t="s">
        <v>7</v>
      </c>
      <c r="D23" s="95" t="s">
        <v>163</v>
      </c>
      <c r="E23" s="95" t="s">
        <v>97</v>
      </c>
      <c r="F23" s="95"/>
      <c r="G23" s="100">
        <v>0</v>
      </c>
      <c r="H23" s="34">
        <f aca="true" t="shared" si="4" ref="H23:X23">H24</f>
        <v>1204.8</v>
      </c>
      <c r="I23" s="34">
        <f t="shared" si="4"/>
        <v>1204.8</v>
      </c>
      <c r="J23" s="34">
        <f t="shared" si="4"/>
        <v>1204.8</v>
      </c>
      <c r="K23" s="34">
        <f t="shared" si="4"/>
        <v>1204.8</v>
      </c>
      <c r="L23" s="34">
        <f t="shared" si="4"/>
        <v>1204.8</v>
      </c>
      <c r="M23" s="34">
        <f t="shared" si="4"/>
        <v>1204.8</v>
      </c>
      <c r="N23" s="34">
        <f t="shared" si="4"/>
        <v>1204.8</v>
      </c>
      <c r="O23" s="34">
        <f t="shared" si="4"/>
        <v>1204.8</v>
      </c>
      <c r="P23" s="34">
        <f t="shared" si="4"/>
        <v>1204.8</v>
      </c>
      <c r="Q23" s="34">
        <f t="shared" si="4"/>
        <v>1204.8</v>
      </c>
      <c r="R23" s="34">
        <f t="shared" si="4"/>
        <v>1204.8</v>
      </c>
      <c r="S23" s="34">
        <f t="shared" si="4"/>
        <v>1204.8</v>
      </c>
      <c r="T23" s="34">
        <f t="shared" si="4"/>
        <v>1204.8</v>
      </c>
      <c r="U23" s="34">
        <f t="shared" si="4"/>
        <v>1204.8</v>
      </c>
      <c r="V23" s="34">
        <f t="shared" si="4"/>
        <v>1204.8</v>
      </c>
      <c r="W23" s="34">
        <f t="shared" si="4"/>
        <v>1204.8</v>
      </c>
      <c r="X23" s="64">
        <f t="shared" si="4"/>
        <v>1147.63638</v>
      </c>
      <c r="Y23" s="59" t="e">
        <f t="shared" si="1"/>
        <v>#DIV/0!</v>
      </c>
    </row>
    <row r="24" spans="1:25" ht="47.25" customHeight="1" outlineLevel="5" thickBot="1">
      <c r="A24" s="8" t="s">
        <v>26</v>
      </c>
      <c r="B24" s="19">
        <v>951</v>
      </c>
      <c r="C24" s="9" t="s">
        <v>18</v>
      </c>
      <c r="D24" s="9" t="s">
        <v>6</v>
      </c>
      <c r="E24" s="9" t="s">
        <v>5</v>
      </c>
      <c r="F24" s="9"/>
      <c r="G24" s="10">
        <f>G25</f>
        <v>3212.1000000000004</v>
      </c>
      <c r="H24" s="26">
        <v>1204.8</v>
      </c>
      <c r="I24" s="7">
        <v>1204.8</v>
      </c>
      <c r="J24" s="7">
        <v>1204.8</v>
      </c>
      <c r="K24" s="7">
        <v>1204.8</v>
      </c>
      <c r="L24" s="7">
        <v>1204.8</v>
      </c>
      <c r="M24" s="7">
        <v>1204.8</v>
      </c>
      <c r="N24" s="7">
        <v>1204.8</v>
      </c>
      <c r="O24" s="7">
        <v>1204.8</v>
      </c>
      <c r="P24" s="7">
        <v>1204.8</v>
      </c>
      <c r="Q24" s="7">
        <v>1204.8</v>
      </c>
      <c r="R24" s="7">
        <v>1204.8</v>
      </c>
      <c r="S24" s="7">
        <v>1204.8</v>
      </c>
      <c r="T24" s="7">
        <v>1204.8</v>
      </c>
      <c r="U24" s="7">
        <v>1204.8</v>
      </c>
      <c r="V24" s="7">
        <v>1204.8</v>
      </c>
      <c r="W24" s="44">
        <v>1204.8</v>
      </c>
      <c r="X24" s="65">
        <v>1147.63638</v>
      </c>
      <c r="Y24" s="59">
        <f t="shared" si="1"/>
        <v>35.72853833940412</v>
      </c>
    </row>
    <row r="25" spans="1:25" ht="32.25" outlineLevel="5" thickBot="1">
      <c r="A25" s="114" t="s">
        <v>158</v>
      </c>
      <c r="B25" s="19">
        <v>951</v>
      </c>
      <c r="C25" s="11" t="s">
        <v>18</v>
      </c>
      <c r="D25" s="11" t="s">
        <v>159</v>
      </c>
      <c r="E25" s="11" t="s">
        <v>5</v>
      </c>
      <c r="F25" s="11"/>
      <c r="G25" s="12">
        <f>G26</f>
        <v>3212.1000000000004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32.25" outlineLevel="5" thickBot="1">
      <c r="A26" s="114" t="s">
        <v>160</v>
      </c>
      <c r="B26" s="19">
        <v>951</v>
      </c>
      <c r="C26" s="11" t="s">
        <v>18</v>
      </c>
      <c r="D26" s="11" t="s">
        <v>161</v>
      </c>
      <c r="E26" s="11" t="s">
        <v>5</v>
      </c>
      <c r="F26" s="11"/>
      <c r="G26" s="12">
        <f>G27+G37+G41</f>
        <v>3212.1000000000004</v>
      </c>
      <c r="H26" s="5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75"/>
      <c r="Y26" s="59"/>
    </row>
    <row r="27" spans="1:25" ht="49.5" customHeight="1" outlineLevel="6" thickBot="1">
      <c r="A27" s="115" t="s">
        <v>331</v>
      </c>
      <c r="B27" s="132">
        <v>951</v>
      </c>
      <c r="C27" s="93" t="s">
        <v>18</v>
      </c>
      <c r="D27" s="93" t="s">
        <v>164</v>
      </c>
      <c r="E27" s="93" t="s">
        <v>5</v>
      </c>
      <c r="F27" s="93"/>
      <c r="G27" s="16">
        <f>G28+G31+G34</f>
        <v>1849.66</v>
      </c>
      <c r="H27" s="31">
        <f aca="true" t="shared" si="5" ref="H27:X27">H28</f>
        <v>3842.2</v>
      </c>
      <c r="I27" s="31">
        <f t="shared" si="5"/>
        <v>3842.2</v>
      </c>
      <c r="J27" s="31">
        <f t="shared" si="5"/>
        <v>3842.2</v>
      </c>
      <c r="K27" s="31">
        <f t="shared" si="5"/>
        <v>3842.2</v>
      </c>
      <c r="L27" s="31">
        <f t="shared" si="5"/>
        <v>3842.2</v>
      </c>
      <c r="M27" s="31">
        <f t="shared" si="5"/>
        <v>3842.2</v>
      </c>
      <c r="N27" s="31">
        <f t="shared" si="5"/>
        <v>3842.2</v>
      </c>
      <c r="O27" s="31">
        <f t="shared" si="5"/>
        <v>3842.2</v>
      </c>
      <c r="P27" s="31">
        <f t="shared" si="5"/>
        <v>3842.2</v>
      </c>
      <c r="Q27" s="31">
        <f t="shared" si="5"/>
        <v>3842.2</v>
      </c>
      <c r="R27" s="31">
        <f t="shared" si="5"/>
        <v>3842.2</v>
      </c>
      <c r="S27" s="31">
        <f t="shared" si="5"/>
        <v>3842.2</v>
      </c>
      <c r="T27" s="31">
        <f t="shared" si="5"/>
        <v>3842.2</v>
      </c>
      <c r="U27" s="31">
        <f t="shared" si="5"/>
        <v>3842.2</v>
      </c>
      <c r="V27" s="31">
        <f t="shared" si="5"/>
        <v>3842.2</v>
      </c>
      <c r="W27" s="31">
        <f t="shared" si="5"/>
        <v>3842.2</v>
      </c>
      <c r="X27" s="66">
        <f t="shared" si="5"/>
        <v>2875.5162</v>
      </c>
      <c r="Y27" s="59">
        <f>X27/G27*100</f>
        <v>155.46187948055316</v>
      </c>
    </row>
    <row r="28" spans="1:25" ht="33" customHeight="1" outlineLevel="6" thickBot="1">
      <c r="A28" s="5" t="s">
        <v>98</v>
      </c>
      <c r="B28" s="21">
        <v>951</v>
      </c>
      <c r="C28" s="6" t="s">
        <v>18</v>
      </c>
      <c r="D28" s="6" t="s">
        <v>164</v>
      </c>
      <c r="E28" s="6" t="s">
        <v>95</v>
      </c>
      <c r="F28" s="6"/>
      <c r="G28" s="7">
        <f>G29+G30</f>
        <v>1774.66</v>
      </c>
      <c r="H28" s="32">
        <f aca="true" t="shared" si="6" ref="H28:X28">H29+H39+H43</f>
        <v>3842.2</v>
      </c>
      <c r="I28" s="32">
        <f t="shared" si="6"/>
        <v>3842.2</v>
      </c>
      <c r="J28" s="32">
        <f t="shared" si="6"/>
        <v>3842.2</v>
      </c>
      <c r="K28" s="32">
        <f t="shared" si="6"/>
        <v>3842.2</v>
      </c>
      <c r="L28" s="32">
        <f t="shared" si="6"/>
        <v>3842.2</v>
      </c>
      <c r="M28" s="32">
        <f t="shared" si="6"/>
        <v>3842.2</v>
      </c>
      <c r="N28" s="32">
        <f t="shared" si="6"/>
        <v>3842.2</v>
      </c>
      <c r="O28" s="32">
        <f t="shared" si="6"/>
        <v>3842.2</v>
      </c>
      <c r="P28" s="32">
        <f t="shared" si="6"/>
        <v>3842.2</v>
      </c>
      <c r="Q28" s="32">
        <f t="shared" si="6"/>
        <v>3842.2</v>
      </c>
      <c r="R28" s="32">
        <f t="shared" si="6"/>
        <v>3842.2</v>
      </c>
      <c r="S28" s="32">
        <f t="shared" si="6"/>
        <v>3842.2</v>
      </c>
      <c r="T28" s="32">
        <f t="shared" si="6"/>
        <v>3842.2</v>
      </c>
      <c r="U28" s="32">
        <f t="shared" si="6"/>
        <v>3842.2</v>
      </c>
      <c r="V28" s="32">
        <f t="shared" si="6"/>
        <v>3842.2</v>
      </c>
      <c r="W28" s="32">
        <f t="shared" si="6"/>
        <v>3842.2</v>
      </c>
      <c r="X28" s="67">
        <f t="shared" si="6"/>
        <v>2875.5162</v>
      </c>
      <c r="Y28" s="59">
        <f>X28/G28*100</f>
        <v>162.03194978193005</v>
      </c>
    </row>
    <row r="29" spans="1:25" ht="16.5" outlineLevel="6" thickBot="1">
      <c r="A29" s="90" t="s">
        <v>99</v>
      </c>
      <c r="B29" s="94">
        <v>951</v>
      </c>
      <c r="C29" s="95" t="s">
        <v>18</v>
      </c>
      <c r="D29" s="95" t="s">
        <v>164</v>
      </c>
      <c r="E29" s="95" t="s">
        <v>96</v>
      </c>
      <c r="F29" s="95"/>
      <c r="G29" s="100">
        <v>1769.66</v>
      </c>
      <c r="H29" s="34">
        <f aca="true" t="shared" si="7" ref="H29:X29">H30</f>
        <v>2414.5</v>
      </c>
      <c r="I29" s="34">
        <f t="shared" si="7"/>
        <v>2414.5</v>
      </c>
      <c r="J29" s="34">
        <f t="shared" si="7"/>
        <v>2414.5</v>
      </c>
      <c r="K29" s="34">
        <f t="shared" si="7"/>
        <v>2414.5</v>
      </c>
      <c r="L29" s="34">
        <f t="shared" si="7"/>
        <v>2414.5</v>
      </c>
      <c r="M29" s="34">
        <f t="shared" si="7"/>
        <v>2414.5</v>
      </c>
      <c r="N29" s="34">
        <f t="shared" si="7"/>
        <v>2414.5</v>
      </c>
      <c r="O29" s="34">
        <f t="shared" si="7"/>
        <v>2414.5</v>
      </c>
      <c r="P29" s="34">
        <f t="shared" si="7"/>
        <v>2414.5</v>
      </c>
      <c r="Q29" s="34">
        <f t="shared" si="7"/>
        <v>2414.5</v>
      </c>
      <c r="R29" s="34">
        <f t="shared" si="7"/>
        <v>2414.5</v>
      </c>
      <c r="S29" s="34">
        <f t="shared" si="7"/>
        <v>2414.5</v>
      </c>
      <c r="T29" s="34">
        <f t="shared" si="7"/>
        <v>2414.5</v>
      </c>
      <c r="U29" s="34">
        <f t="shared" si="7"/>
        <v>2414.5</v>
      </c>
      <c r="V29" s="34">
        <f t="shared" si="7"/>
        <v>2414.5</v>
      </c>
      <c r="W29" s="34">
        <f t="shared" si="7"/>
        <v>2414.5</v>
      </c>
      <c r="X29" s="64">
        <f t="shared" si="7"/>
        <v>1860.127</v>
      </c>
      <c r="Y29" s="59">
        <f>X29/G29*100</f>
        <v>105.11211193110542</v>
      </c>
    </row>
    <row r="30" spans="1:25" ht="16.5" outlineLevel="6" thickBot="1">
      <c r="A30" s="90" t="s">
        <v>100</v>
      </c>
      <c r="B30" s="94">
        <v>951</v>
      </c>
      <c r="C30" s="95" t="s">
        <v>18</v>
      </c>
      <c r="D30" s="95" t="s">
        <v>164</v>
      </c>
      <c r="E30" s="95" t="s">
        <v>97</v>
      </c>
      <c r="F30" s="95"/>
      <c r="G30" s="100">
        <v>5</v>
      </c>
      <c r="H30" s="26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  <c r="W30" s="44">
        <v>2414.5</v>
      </c>
      <c r="X30" s="65">
        <v>1860.127</v>
      </c>
      <c r="Y30" s="59">
        <f>X30/G30*100</f>
        <v>37202.54</v>
      </c>
    </row>
    <row r="31" spans="1:25" ht="16.5" outlineLevel="6" thickBot="1">
      <c r="A31" s="5" t="s">
        <v>107</v>
      </c>
      <c r="B31" s="21">
        <v>951</v>
      </c>
      <c r="C31" s="6" t="s">
        <v>18</v>
      </c>
      <c r="D31" s="6" t="s">
        <v>164</v>
      </c>
      <c r="E31" s="6" t="s">
        <v>101</v>
      </c>
      <c r="F31" s="6"/>
      <c r="G31" s="7">
        <f>G32+G33</f>
        <v>70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90" t="s">
        <v>108</v>
      </c>
      <c r="B32" s="94">
        <v>951</v>
      </c>
      <c r="C32" s="95" t="s">
        <v>18</v>
      </c>
      <c r="D32" s="95" t="s">
        <v>164</v>
      </c>
      <c r="E32" s="95" t="s">
        <v>102</v>
      </c>
      <c r="F32" s="95"/>
      <c r="G32" s="100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32.25" outlineLevel="6" thickBot="1">
      <c r="A33" s="90" t="s">
        <v>109</v>
      </c>
      <c r="B33" s="94">
        <v>951</v>
      </c>
      <c r="C33" s="95" t="s">
        <v>18</v>
      </c>
      <c r="D33" s="95" t="s">
        <v>164</v>
      </c>
      <c r="E33" s="95" t="s">
        <v>103</v>
      </c>
      <c r="F33" s="95"/>
      <c r="G33" s="100">
        <v>70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16.5" outlineLevel="6" thickBot="1">
      <c r="A34" s="5" t="s">
        <v>110</v>
      </c>
      <c r="B34" s="21">
        <v>951</v>
      </c>
      <c r="C34" s="6" t="s">
        <v>18</v>
      </c>
      <c r="D34" s="6" t="s">
        <v>164</v>
      </c>
      <c r="E34" s="6" t="s">
        <v>104</v>
      </c>
      <c r="F34" s="6"/>
      <c r="G34" s="7">
        <f>G35+G36</f>
        <v>5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32.25" outlineLevel="6" thickBot="1">
      <c r="A35" s="90" t="s">
        <v>111</v>
      </c>
      <c r="B35" s="94">
        <v>951</v>
      </c>
      <c r="C35" s="95" t="s">
        <v>18</v>
      </c>
      <c r="D35" s="95" t="s">
        <v>164</v>
      </c>
      <c r="E35" s="95" t="s">
        <v>105</v>
      </c>
      <c r="F35" s="95"/>
      <c r="G35" s="100">
        <v>2.4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6.5" outlineLevel="6" thickBot="1">
      <c r="A36" s="90" t="s">
        <v>112</v>
      </c>
      <c r="B36" s="94">
        <v>951</v>
      </c>
      <c r="C36" s="95" t="s">
        <v>18</v>
      </c>
      <c r="D36" s="95" t="s">
        <v>164</v>
      </c>
      <c r="E36" s="95" t="s">
        <v>106</v>
      </c>
      <c r="F36" s="95"/>
      <c r="G36" s="100">
        <v>2.6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16.5" outlineLevel="6" thickBot="1">
      <c r="A37" s="96" t="s">
        <v>165</v>
      </c>
      <c r="B37" s="92">
        <v>951</v>
      </c>
      <c r="C37" s="93" t="s">
        <v>18</v>
      </c>
      <c r="D37" s="93" t="s">
        <v>166</v>
      </c>
      <c r="E37" s="93" t="s">
        <v>5</v>
      </c>
      <c r="F37" s="93"/>
      <c r="G37" s="16">
        <f>G38</f>
        <v>1170.44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32.25" outlineLevel="6" thickBot="1">
      <c r="A38" s="5" t="s">
        <v>98</v>
      </c>
      <c r="B38" s="21">
        <v>951</v>
      </c>
      <c r="C38" s="6" t="s">
        <v>18</v>
      </c>
      <c r="D38" s="6" t="s">
        <v>166</v>
      </c>
      <c r="E38" s="6" t="s">
        <v>95</v>
      </c>
      <c r="F38" s="6"/>
      <c r="G38" s="7">
        <f>G39+G40</f>
        <v>1170.44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" customHeight="1" outlineLevel="6" thickBot="1">
      <c r="A39" s="90" t="s">
        <v>99</v>
      </c>
      <c r="B39" s="94">
        <v>951</v>
      </c>
      <c r="C39" s="95" t="s">
        <v>18</v>
      </c>
      <c r="D39" s="95" t="s">
        <v>166</v>
      </c>
      <c r="E39" s="95" t="s">
        <v>96</v>
      </c>
      <c r="F39" s="95"/>
      <c r="G39" s="100">
        <v>1166.44</v>
      </c>
      <c r="H39" s="34">
        <f aca="true" t="shared" si="8" ref="H39:X39">H40</f>
        <v>1331.7</v>
      </c>
      <c r="I39" s="34">
        <f t="shared" si="8"/>
        <v>1331.7</v>
      </c>
      <c r="J39" s="34">
        <f t="shared" si="8"/>
        <v>1331.7</v>
      </c>
      <c r="K39" s="34">
        <f t="shared" si="8"/>
        <v>1331.7</v>
      </c>
      <c r="L39" s="34">
        <f t="shared" si="8"/>
        <v>1331.7</v>
      </c>
      <c r="M39" s="34">
        <f t="shared" si="8"/>
        <v>1331.7</v>
      </c>
      <c r="N39" s="34">
        <f t="shared" si="8"/>
        <v>1331.7</v>
      </c>
      <c r="O39" s="34">
        <f t="shared" si="8"/>
        <v>1331.7</v>
      </c>
      <c r="P39" s="34">
        <f t="shared" si="8"/>
        <v>1331.7</v>
      </c>
      <c r="Q39" s="34">
        <f t="shared" si="8"/>
        <v>1331.7</v>
      </c>
      <c r="R39" s="34">
        <f t="shared" si="8"/>
        <v>1331.7</v>
      </c>
      <c r="S39" s="34">
        <f t="shared" si="8"/>
        <v>1331.7</v>
      </c>
      <c r="T39" s="34">
        <f t="shared" si="8"/>
        <v>1331.7</v>
      </c>
      <c r="U39" s="34">
        <f t="shared" si="8"/>
        <v>1331.7</v>
      </c>
      <c r="V39" s="34">
        <f t="shared" si="8"/>
        <v>1331.7</v>
      </c>
      <c r="W39" s="34">
        <f t="shared" si="8"/>
        <v>1331.7</v>
      </c>
      <c r="X39" s="68">
        <f t="shared" si="8"/>
        <v>874.3892</v>
      </c>
      <c r="Y39" s="59">
        <f>X39/G39*100</f>
        <v>74.96220980076129</v>
      </c>
    </row>
    <row r="40" spans="1:25" ht="16.5" outlineLevel="6" thickBot="1">
      <c r="A40" s="90" t="s">
        <v>100</v>
      </c>
      <c r="B40" s="94">
        <v>951</v>
      </c>
      <c r="C40" s="95" t="s">
        <v>18</v>
      </c>
      <c r="D40" s="95" t="s">
        <v>166</v>
      </c>
      <c r="E40" s="95" t="s">
        <v>97</v>
      </c>
      <c r="F40" s="95"/>
      <c r="G40" s="100">
        <v>4</v>
      </c>
      <c r="H40" s="26">
        <v>1331.7</v>
      </c>
      <c r="I40" s="7">
        <v>1331.7</v>
      </c>
      <c r="J40" s="7">
        <v>1331.7</v>
      </c>
      <c r="K40" s="7">
        <v>1331.7</v>
      </c>
      <c r="L40" s="7">
        <v>1331.7</v>
      </c>
      <c r="M40" s="7">
        <v>1331.7</v>
      </c>
      <c r="N40" s="7">
        <v>1331.7</v>
      </c>
      <c r="O40" s="7">
        <v>1331.7</v>
      </c>
      <c r="P40" s="7">
        <v>1331.7</v>
      </c>
      <c r="Q40" s="7">
        <v>1331.7</v>
      </c>
      <c r="R40" s="7">
        <v>1331.7</v>
      </c>
      <c r="S40" s="7">
        <v>1331.7</v>
      </c>
      <c r="T40" s="7">
        <v>1331.7</v>
      </c>
      <c r="U40" s="7">
        <v>1331.7</v>
      </c>
      <c r="V40" s="7">
        <v>1331.7</v>
      </c>
      <c r="W40" s="44">
        <v>1331.7</v>
      </c>
      <c r="X40" s="65">
        <v>874.3892</v>
      </c>
      <c r="Y40" s="59">
        <f>X40/G40*100</f>
        <v>21859.73</v>
      </c>
    </row>
    <row r="41" spans="1:25" ht="18" customHeight="1" outlineLevel="6" thickBot="1">
      <c r="A41" s="96" t="s">
        <v>332</v>
      </c>
      <c r="B41" s="92">
        <v>951</v>
      </c>
      <c r="C41" s="93" t="s">
        <v>18</v>
      </c>
      <c r="D41" s="93" t="s">
        <v>167</v>
      </c>
      <c r="E41" s="93" t="s">
        <v>5</v>
      </c>
      <c r="F41" s="93"/>
      <c r="G41" s="16">
        <f>G42</f>
        <v>192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32.25" outlineLevel="6" thickBot="1">
      <c r="A42" s="5" t="s">
        <v>115</v>
      </c>
      <c r="B42" s="21">
        <v>951</v>
      </c>
      <c r="C42" s="6" t="s">
        <v>18</v>
      </c>
      <c r="D42" s="6" t="s">
        <v>167</v>
      </c>
      <c r="E42" s="6" t="s">
        <v>113</v>
      </c>
      <c r="F42" s="6"/>
      <c r="G42" s="7">
        <f>G43</f>
        <v>192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</row>
    <row r="43" spans="1:25" ht="31.5" customHeight="1" outlineLevel="6" thickBot="1">
      <c r="A43" s="90" t="s">
        <v>116</v>
      </c>
      <c r="B43" s="94">
        <v>951</v>
      </c>
      <c r="C43" s="95" t="s">
        <v>18</v>
      </c>
      <c r="D43" s="95" t="s">
        <v>167</v>
      </c>
      <c r="E43" s="95" t="s">
        <v>114</v>
      </c>
      <c r="F43" s="95"/>
      <c r="G43" s="100">
        <v>192</v>
      </c>
      <c r="H43" s="34">
        <f aca="true" t="shared" si="9" ref="H43:X43">H44</f>
        <v>96</v>
      </c>
      <c r="I43" s="34">
        <f t="shared" si="9"/>
        <v>96</v>
      </c>
      <c r="J43" s="34">
        <f t="shared" si="9"/>
        <v>96</v>
      </c>
      <c r="K43" s="34">
        <f t="shared" si="9"/>
        <v>96</v>
      </c>
      <c r="L43" s="34">
        <f t="shared" si="9"/>
        <v>96</v>
      </c>
      <c r="M43" s="34">
        <f t="shared" si="9"/>
        <v>96</v>
      </c>
      <c r="N43" s="34">
        <f t="shared" si="9"/>
        <v>96</v>
      </c>
      <c r="O43" s="34">
        <f t="shared" si="9"/>
        <v>96</v>
      </c>
      <c r="P43" s="34">
        <f t="shared" si="9"/>
        <v>96</v>
      </c>
      <c r="Q43" s="34">
        <f t="shared" si="9"/>
        <v>96</v>
      </c>
      <c r="R43" s="34">
        <f t="shared" si="9"/>
        <v>96</v>
      </c>
      <c r="S43" s="34">
        <f t="shared" si="9"/>
        <v>96</v>
      </c>
      <c r="T43" s="34">
        <f t="shared" si="9"/>
        <v>96</v>
      </c>
      <c r="U43" s="34">
        <f t="shared" si="9"/>
        <v>96</v>
      </c>
      <c r="V43" s="34">
        <f t="shared" si="9"/>
        <v>96</v>
      </c>
      <c r="W43" s="34">
        <f t="shared" si="9"/>
        <v>96</v>
      </c>
      <c r="X43" s="64">
        <f t="shared" si="9"/>
        <v>141</v>
      </c>
      <c r="Y43" s="59">
        <f>X43/G43*100</f>
        <v>73.4375</v>
      </c>
    </row>
    <row r="44" spans="1:25" ht="51" customHeight="1" outlineLevel="6" thickBot="1">
      <c r="A44" s="8" t="s">
        <v>27</v>
      </c>
      <c r="B44" s="19">
        <v>951</v>
      </c>
      <c r="C44" s="9" t="s">
        <v>8</v>
      </c>
      <c r="D44" s="9" t="s">
        <v>6</v>
      </c>
      <c r="E44" s="9" t="s">
        <v>5</v>
      </c>
      <c r="F44" s="9"/>
      <c r="G44" s="10">
        <f>G45</f>
        <v>5773.8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2.4420658838200144</v>
      </c>
    </row>
    <row r="45" spans="1:25" ht="32.25" outlineLevel="6" thickBot="1">
      <c r="A45" s="114" t="s">
        <v>158</v>
      </c>
      <c r="B45" s="19">
        <v>951</v>
      </c>
      <c r="C45" s="11" t="s">
        <v>8</v>
      </c>
      <c r="D45" s="11" t="s">
        <v>159</v>
      </c>
      <c r="E45" s="11" t="s">
        <v>5</v>
      </c>
      <c r="F45" s="11"/>
      <c r="G45" s="12">
        <f>G46</f>
        <v>5773.8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</row>
    <row r="46" spans="1:25" ht="34.5" customHeight="1" outlineLevel="3" thickBot="1">
      <c r="A46" s="114" t="s">
        <v>160</v>
      </c>
      <c r="B46" s="19">
        <v>951</v>
      </c>
      <c r="C46" s="11" t="s">
        <v>8</v>
      </c>
      <c r="D46" s="11" t="s">
        <v>161</v>
      </c>
      <c r="E46" s="11" t="s">
        <v>5</v>
      </c>
      <c r="F46" s="11"/>
      <c r="G46" s="12">
        <f>G47</f>
        <v>5773.8</v>
      </c>
      <c r="H46" s="31">
        <f aca="true" t="shared" si="10" ref="H46:X48">H47</f>
        <v>8918.7</v>
      </c>
      <c r="I46" s="31">
        <f t="shared" si="10"/>
        <v>8918.7</v>
      </c>
      <c r="J46" s="31">
        <f t="shared" si="10"/>
        <v>8918.7</v>
      </c>
      <c r="K46" s="31">
        <f t="shared" si="10"/>
        <v>8918.7</v>
      </c>
      <c r="L46" s="31">
        <f t="shared" si="10"/>
        <v>8918.7</v>
      </c>
      <c r="M46" s="31">
        <f t="shared" si="10"/>
        <v>8918.7</v>
      </c>
      <c r="N46" s="31">
        <f t="shared" si="10"/>
        <v>8918.7</v>
      </c>
      <c r="O46" s="31">
        <f t="shared" si="10"/>
        <v>8918.7</v>
      </c>
      <c r="P46" s="31">
        <f t="shared" si="10"/>
        <v>8918.7</v>
      </c>
      <c r="Q46" s="31">
        <f t="shared" si="10"/>
        <v>8918.7</v>
      </c>
      <c r="R46" s="31">
        <f t="shared" si="10"/>
        <v>8918.7</v>
      </c>
      <c r="S46" s="31">
        <f t="shared" si="10"/>
        <v>8918.7</v>
      </c>
      <c r="T46" s="31">
        <f t="shared" si="10"/>
        <v>8918.7</v>
      </c>
      <c r="U46" s="31">
        <f t="shared" si="10"/>
        <v>8918.7</v>
      </c>
      <c r="V46" s="31">
        <f t="shared" si="10"/>
        <v>8918.7</v>
      </c>
      <c r="W46" s="31">
        <f t="shared" si="10"/>
        <v>8918.7</v>
      </c>
      <c r="X46" s="66">
        <f t="shared" si="10"/>
        <v>5600.44265</v>
      </c>
      <c r="Y46" s="59">
        <f>X46/G46*100</f>
        <v>96.99751723301812</v>
      </c>
    </row>
    <row r="47" spans="1:25" ht="49.5" customHeight="1" outlineLevel="3" thickBot="1">
      <c r="A47" s="115" t="s">
        <v>331</v>
      </c>
      <c r="B47" s="92">
        <v>951</v>
      </c>
      <c r="C47" s="93" t="s">
        <v>8</v>
      </c>
      <c r="D47" s="93" t="s">
        <v>164</v>
      </c>
      <c r="E47" s="93" t="s">
        <v>5</v>
      </c>
      <c r="F47" s="93"/>
      <c r="G47" s="16">
        <f>G48+G51+G54</f>
        <v>5773.8</v>
      </c>
      <c r="H47" s="32">
        <f t="shared" si="10"/>
        <v>8918.7</v>
      </c>
      <c r="I47" s="32">
        <f t="shared" si="10"/>
        <v>8918.7</v>
      </c>
      <c r="J47" s="32">
        <f t="shared" si="10"/>
        <v>8918.7</v>
      </c>
      <c r="K47" s="32">
        <f t="shared" si="10"/>
        <v>8918.7</v>
      </c>
      <c r="L47" s="32">
        <f t="shared" si="10"/>
        <v>8918.7</v>
      </c>
      <c r="M47" s="32">
        <f t="shared" si="10"/>
        <v>8918.7</v>
      </c>
      <c r="N47" s="32">
        <f t="shared" si="10"/>
        <v>8918.7</v>
      </c>
      <c r="O47" s="32">
        <f t="shared" si="10"/>
        <v>8918.7</v>
      </c>
      <c r="P47" s="32">
        <f t="shared" si="10"/>
        <v>8918.7</v>
      </c>
      <c r="Q47" s="32">
        <f t="shared" si="10"/>
        <v>8918.7</v>
      </c>
      <c r="R47" s="32">
        <f t="shared" si="10"/>
        <v>8918.7</v>
      </c>
      <c r="S47" s="32">
        <f t="shared" si="10"/>
        <v>8918.7</v>
      </c>
      <c r="T47" s="32">
        <f t="shared" si="10"/>
        <v>8918.7</v>
      </c>
      <c r="U47" s="32">
        <f t="shared" si="10"/>
        <v>8918.7</v>
      </c>
      <c r="V47" s="32">
        <f t="shared" si="10"/>
        <v>8918.7</v>
      </c>
      <c r="W47" s="32">
        <f t="shared" si="10"/>
        <v>8918.7</v>
      </c>
      <c r="X47" s="67">
        <f t="shared" si="10"/>
        <v>5600.44265</v>
      </c>
      <c r="Y47" s="59">
        <f>X47/G47*100</f>
        <v>96.99751723301812</v>
      </c>
    </row>
    <row r="48" spans="1:25" ht="32.25" outlineLevel="4" thickBot="1">
      <c r="A48" s="5" t="s">
        <v>98</v>
      </c>
      <c r="B48" s="21">
        <v>951</v>
      </c>
      <c r="C48" s="6" t="s">
        <v>8</v>
      </c>
      <c r="D48" s="6" t="s">
        <v>164</v>
      </c>
      <c r="E48" s="6" t="s">
        <v>95</v>
      </c>
      <c r="F48" s="6"/>
      <c r="G48" s="7">
        <f>G49+G50</f>
        <v>5614.8</v>
      </c>
      <c r="H48" s="34">
        <f t="shared" si="10"/>
        <v>8918.7</v>
      </c>
      <c r="I48" s="34">
        <f t="shared" si="10"/>
        <v>8918.7</v>
      </c>
      <c r="J48" s="34">
        <f t="shared" si="10"/>
        <v>8918.7</v>
      </c>
      <c r="K48" s="34">
        <f t="shared" si="10"/>
        <v>8918.7</v>
      </c>
      <c r="L48" s="34">
        <f t="shared" si="10"/>
        <v>8918.7</v>
      </c>
      <c r="M48" s="34">
        <f t="shared" si="10"/>
        <v>8918.7</v>
      </c>
      <c r="N48" s="34">
        <f t="shared" si="10"/>
        <v>8918.7</v>
      </c>
      <c r="O48" s="34">
        <f t="shared" si="10"/>
        <v>8918.7</v>
      </c>
      <c r="P48" s="34">
        <f t="shared" si="10"/>
        <v>8918.7</v>
      </c>
      <c r="Q48" s="34">
        <f t="shared" si="10"/>
        <v>8918.7</v>
      </c>
      <c r="R48" s="34">
        <f t="shared" si="10"/>
        <v>8918.7</v>
      </c>
      <c r="S48" s="34">
        <f t="shared" si="10"/>
        <v>8918.7</v>
      </c>
      <c r="T48" s="34">
        <f t="shared" si="10"/>
        <v>8918.7</v>
      </c>
      <c r="U48" s="34">
        <f t="shared" si="10"/>
        <v>8918.7</v>
      </c>
      <c r="V48" s="34">
        <f t="shared" si="10"/>
        <v>8918.7</v>
      </c>
      <c r="W48" s="34">
        <f t="shared" si="10"/>
        <v>8918.7</v>
      </c>
      <c r="X48" s="64">
        <f t="shared" si="10"/>
        <v>5600.44265</v>
      </c>
      <c r="Y48" s="59">
        <f>X48/G48*100</f>
        <v>99.74429454299352</v>
      </c>
    </row>
    <row r="49" spans="1:25" ht="16.5" outlineLevel="5" thickBot="1">
      <c r="A49" s="90" t="s">
        <v>99</v>
      </c>
      <c r="B49" s="94">
        <v>951</v>
      </c>
      <c r="C49" s="95" t="s">
        <v>8</v>
      </c>
      <c r="D49" s="95" t="s">
        <v>164</v>
      </c>
      <c r="E49" s="95" t="s">
        <v>96</v>
      </c>
      <c r="F49" s="95"/>
      <c r="G49" s="100">
        <v>5612.8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99.77983626710376</v>
      </c>
    </row>
    <row r="50" spans="1:25" ht="32.25" outlineLevel="5" thickBot="1">
      <c r="A50" s="90" t="s">
        <v>100</v>
      </c>
      <c r="B50" s="94">
        <v>951</v>
      </c>
      <c r="C50" s="95" t="s">
        <v>8</v>
      </c>
      <c r="D50" s="95" t="s">
        <v>164</v>
      </c>
      <c r="E50" s="95" t="s">
        <v>97</v>
      </c>
      <c r="F50" s="95"/>
      <c r="G50" s="100">
        <v>2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</row>
    <row r="51" spans="1:25" ht="32.25" outlineLevel="5" thickBot="1">
      <c r="A51" s="5" t="s">
        <v>107</v>
      </c>
      <c r="B51" s="21">
        <v>951</v>
      </c>
      <c r="C51" s="6" t="s">
        <v>8</v>
      </c>
      <c r="D51" s="6" t="s">
        <v>164</v>
      </c>
      <c r="E51" s="6" t="s">
        <v>101</v>
      </c>
      <c r="F51" s="6"/>
      <c r="G51" s="7">
        <f>G52+G53</f>
        <v>100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</row>
    <row r="52" spans="1:25" ht="32.25" outlineLevel="5" thickBot="1">
      <c r="A52" s="90" t="s">
        <v>108</v>
      </c>
      <c r="B52" s="94">
        <v>951</v>
      </c>
      <c r="C52" s="95" t="s">
        <v>8</v>
      </c>
      <c r="D52" s="95" t="s">
        <v>164</v>
      </c>
      <c r="E52" s="95" t="s">
        <v>102</v>
      </c>
      <c r="F52" s="95"/>
      <c r="G52" s="100">
        <v>0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90" t="s">
        <v>109</v>
      </c>
      <c r="B53" s="94">
        <v>951</v>
      </c>
      <c r="C53" s="95" t="s">
        <v>8</v>
      </c>
      <c r="D53" s="95" t="s">
        <v>164</v>
      </c>
      <c r="E53" s="95" t="s">
        <v>103</v>
      </c>
      <c r="F53" s="95"/>
      <c r="G53" s="100">
        <v>100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16.5" outlineLevel="5" thickBot="1">
      <c r="A54" s="5" t="s">
        <v>110</v>
      </c>
      <c r="B54" s="21">
        <v>951</v>
      </c>
      <c r="C54" s="6" t="s">
        <v>8</v>
      </c>
      <c r="D54" s="6" t="s">
        <v>164</v>
      </c>
      <c r="E54" s="6" t="s">
        <v>104</v>
      </c>
      <c r="F54" s="6"/>
      <c r="G54" s="7">
        <f>G55+G56</f>
        <v>59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90" t="s">
        <v>111</v>
      </c>
      <c r="B55" s="94">
        <v>951</v>
      </c>
      <c r="C55" s="95" t="s">
        <v>8</v>
      </c>
      <c r="D55" s="95" t="s">
        <v>164</v>
      </c>
      <c r="E55" s="95" t="s">
        <v>105</v>
      </c>
      <c r="F55" s="95"/>
      <c r="G55" s="100">
        <v>12.3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16.5" outlineLevel="5" thickBot="1">
      <c r="A56" s="90" t="s">
        <v>112</v>
      </c>
      <c r="B56" s="94">
        <v>951</v>
      </c>
      <c r="C56" s="95" t="s">
        <v>8</v>
      </c>
      <c r="D56" s="95" t="s">
        <v>164</v>
      </c>
      <c r="E56" s="95" t="s">
        <v>106</v>
      </c>
      <c r="F56" s="95"/>
      <c r="G56" s="100">
        <v>46.7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16.5" outlineLevel="5" thickBot="1">
      <c r="A57" s="8" t="s">
        <v>324</v>
      </c>
      <c r="B57" s="19">
        <v>951</v>
      </c>
      <c r="C57" s="9" t="s">
        <v>326</v>
      </c>
      <c r="D57" s="9" t="s">
        <v>6</v>
      </c>
      <c r="E57" s="9" t="s">
        <v>5</v>
      </c>
      <c r="F57" s="9"/>
      <c r="G57" s="10">
        <f>G58</f>
        <v>18.4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32.25" outlineLevel="5" thickBot="1">
      <c r="A58" s="114" t="s">
        <v>158</v>
      </c>
      <c r="B58" s="19">
        <v>951</v>
      </c>
      <c r="C58" s="9" t="s">
        <v>326</v>
      </c>
      <c r="D58" s="9" t="s">
        <v>159</v>
      </c>
      <c r="E58" s="9" t="s">
        <v>5</v>
      </c>
      <c r="F58" s="9"/>
      <c r="G58" s="10">
        <f>G59</f>
        <v>18.4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32.25" outlineLevel="5" thickBot="1">
      <c r="A59" s="114" t="s">
        <v>160</v>
      </c>
      <c r="B59" s="19">
        <v>951</v>
      </c>
      <c r="C59" s="9" t="s">
        <v>326</v>
      </c>
      <c r="D59" s="9" t="s">
        <v>161</v>
      </c>
      <c r="E59" s="9" t="s">
        <v>5</v>
      </c>
      <c r="F59" s="9"/>
      <c r="G59" s="10">
        <f>G60</f>
        <v>18.4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96" t="s">
        <v>325</v>
      </c>
      <c r="B60" s="92">
        <v>951</v>
      </c>
      <c r="C60" s="93" t="s">
        <v>326</v>
      </c>
      <c r="D60" s="93" t="s">
        <v>327</v>
      </c>
      <c r="E60" s="93" t="s">
        <v>5</v>
      </c>
      <c r="F60" s="93"/>
      <c r="G60" s="16">
        <f>G61</f>
        <v>18.4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5" t="s">
        <v>107</v>
      </c>
      <c r="B61" s="21">
        <v>951</v>
      </c>
      <c r="C61" s="6" t="s">
        <v>326</v>
      </c>
      <c r="D61" s="6" t="s">
        <v>327</v>
      </c>
      <c r="E61" s="6" t="s">
        <v>101</v>
      </c>
      <c r="F61" s="6"/>
      <c r="G61" s="7">
        <f>G62</f>
        <v>18.4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90" t="s">
        <v>109</v>
      </c>
      <c r="B62" s="94">
        <v>951</v>
      </c>
      <c r="C62" s="95" t="s">
        <v>326</v>
      </c>
      <c r="D62" s="95" t="s">
        <v>327</v>
      </c>
      <c r="E62" s="95" t="s">
        <v>103</v>
      </c>
      <c r="F62" s="95"/>
      <c r="G62" s="100">
        <v>18.4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48" outlineLevel="5" thickBot="1">
      <c r="A63" s="8" t="s">
        <v>28</v>
      </c>
      <c r="B63" s="19">
        <v>951</v>
      </c>
      <c r="C63" s="9" t="s">
        <v>9</v>
      </c>
      <c r="D63" s="9" t="s">
        <v>6</v>
      </c>
      <c r="E63" s="9" t="s">
        <v>5</v>
      </c>
      <c r="F63" s="9"/>
      <c r="G63" s="10">
        <f>G64</f>
        <v>3404.4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4.5" customHeight="1" outlineLevel="3" thickBot="1">
      <c r="A64" s="114" t="s">
        <v>158</v>
      </c>
      <c r="B64" s="19">
        <v>951</v>
      </c>
      <c r="C64" s="11" t="s">
        <v>9</v>
      </c>
      <c r="D64" s="11" t="s">
        <v>159</v>
      </c>
      <c r="E64" s="11" t="s">
        <v>5</v>
      </c>
      <c r="F64" s="11"/>
      <c r="G64" s="12">
        <f>G65</f>
        <v>3404.4</v>
      </c>
      <c r="H64" s="31">
        <f aca="true" t="shared" si="11" ref="H64:X66">H65</f>
        <v>3284.2</v>
      </c>
      <c r="I64" s="31">
        <f t="shared" si="11"/>
        <v>3284.2</v>
      </c>
      <c r="J64" s="31">
        <f t="shared" si="11"/>
        <v>3284.2</v>
      </c>
      <c r="K64" s="31">
        <f t="shared" si="11"/>
        <v>3284.2</v>
      </c>
      <c r="L64" s="31">
        <f t="shared" si="11"/>
        <v>3284.2</v>
      </c>
      <c r="M64" s="31">
        <f t="shared" si="11"/>
        <v>3284.2</v>
      </c>
      <c r="N64" s="31">
        <f t="shared" si="11"/>
        <v>3284.2</v>
      </c>
      <c r="O64" s="31">
        <f t="shared" si="11"/>
        <v>3284.2</v>
      </c>
      <c r="P64" s="31">
        <f t="shared" si="11"/>
        <v>3284.2</v>
      </c>
      <c r="Q64" s="31">
        <f t="shared" si="11"/>
        <v>3284.2</v>
      </c>
      <c r="R64" s="31">
        <f t="shared" si="11"/>
        <v>3284.2</v>
      </c>
      <c r="S64" s="31">
        <f t="shared" si="11"/>
        <v>3284.2</v>
      </c>
      <c r="T64" s="31">
        <f t="shared" si="11"/>
        <v>3284.2</v>
      </c>
      <c r="U64" s="31">
        <f t="shared" si="11"/>
        <v>3284.2</v>
      </c>
      <c r="V64" s="31">
        <f t="shared" si="11"/>
        <v>3284.2</v>
      </c>
      <c r="W64" s="31">
        <f t="shared" si="11"/>
        <v>3284.2</v>
      </c>
      <c r="X64" s="66">
        <f t="shared" si="11"/>
        <v>2834.80374</v>
      </c>
      <c r="Y64" s="59">
        <f>X64/G64*100</f>
        <v>83.26882093761014</v>
      </c>
    </row>
    <row r="65" spans="1:25" ht="32.25" outlineLevel="3" thickBot="1">
      <c r="A65" s="114" t="s">
        <v>160</v>
      </c>
      <c r="B65" s="19">
        <v>951</v>
      </c>
      <c r="C65" s="11" t="s">
        <v>9</v>
      </c>
      <c r="D65" s="11" t="s">
        <v>161</v>
      </c>
      <c r="E65" s="11" t="s">
        <v>5</v>
      </c>
      <c r="F65" s="11"/>
      <c r="G65" s="12">
        <f>G66</f>
        <v>3404.4</v>
      </c>
      <c r="H65" s="32">
        <f t="shared" si="11"/>
        <v>3284.2</v>
      </c>
      <c r="I65" s="32">
        <f t="shared" si="11"/>
        <v>3284.2</v>
      </c>
      <c r="J65" s="32">
        <f t="shared" si="11"/>
        <v>3284.2</v>
      </c>
      <c r="K65" s="32">
        <f t="shared" si="11"/>
        <v>3284.2</v>
      </c>
      <c r="L65" s="32">
        <f t="shared" si="11"/>
        <v>3284.2</v>
      </c>
      <c r="M65" s="32">
        <f t="shared" si="11"/>
        <v>3284.2</v>
      </c>
      <c r="N65" s="32">
        <f t="shared" si="11"/>
        <v>3284.2</v>
      </c>
      <c r="O65" s="32">
        <f t="shared" si="11"/>
        <v>3284.2</v>
      </c>
      <c r="P65" s="32">
        <f t="shared" si="11"/>
        <v>3284.2</v>
      </c>
      <c r="Q65" s="32">
        <f t="shared" si="11"/>
        <v>3284.2</v>
      </c>
      <c r="R65" s="32">
        <f t="shared" si="11"/>
        <v>3284.2</v>
      </c>
      <c r="S65" s="32">
        <f t="shared" si="11"/>
        <v>3284.2</v>
      </c>
      <c r="T65" s="32">
        <f t="shared" si="11"/>
        <v>3284.2</v>
      </c>
      <c r="U65" s="32">
        <f t="shared" si="11"/>
        <v>3284.2</v>
      </c>
      <c r="V65" s="32">
        <f t="shared" si="11"/>
        <v>3284.2</v>
      </c>
      <c r="W65" s="32">
        <f t="shared" si="11"/>
        <v>3284.2</v>
      </c>
      <c r="X65" s="67">
        <f t="shared" si="11"/>
        <v>2834.80374</v>
      </c>
      <c r="Y65" s="59">
        <f>X65/G65*100</f>
        <v>83.26882093761014</v>
      </c>
    </row>
    <row r="66" spans="1:25" ht="48" outlineLevel="4" thickBot="1">
      <c r="A66" s="115" t="s">
        <v>331</v>
      </c>
      <c r="B66" s="92">
        <v>951</v>
      </c>
      <c r="C66" s="93" t="s">
        <v>9</v>
      </c>
      <c r="D66" s="93" t="s">
        <v>164</v>
      </c>
      <c r="E66" s="93" t="s">
        <v>5</v>
      </c>
      <c r="F66" s="93"/>
      <c r="G66" s="16">
        <f>G67+G70</f>
        <v>3404.4</v>
      </c>
      <c r="H66" s="34">
        <f t="shared" si="11"/>
        <v>3284.2</v>
      </c>
      <c r="I66" s="34">
        <f t="shared" si="11"/>
        <v>3284.2</v>
      </c>
      <c r="J66" s="34">
        <f t="shared" si="11"/>
        <v>3284.2</v>
      </c>
      <c r="K66" s="34">
        <f t="shared" si="11"/>
        <v>3284.2</v>
      </c>
      <c r="L66" s="34">
        <f t="shared" si="11"/>
        <v>3284.2</v>
      </c>
      <c r="M66" s="34">
        <f t="shared" si="11"/>
        <v>3284.2</v>
      </c>
      <c r="N66" s="34">
        <f t="shared" si="11"/>
        <v>3284.2</v>
      </c>
      <c r="O66" s="34">
        <f t="shared" si="11"/>
        <v>3284.2</v>
      </c>
      <c r="P66" s="34">
        <f t="shared" si="11"/>
        <v>3284.2</v>
      </c>
      <c r="Q66" s="34">
        <f t="shared" si="11"/>
        <v>3284.2</v>
      </c>
      <c r="R66" s="34">
        <f t="shared" si="11"/>
        <v>3284.2</v>
      </c>
      <c r="S66" s="34">
        <f t="shared" si="11"/>
        <v>3284.2</v>
      </c>
      <c r="T66" s="34">
        <f t="shared" si="11"/>
        <v>3284.2</v>
      </c>
      <c r="U66" s="34">
        <f t="shared" si="11"/>
        <v>3284.2</v>
      </c>
      <c r="V66" s="34">
        <f t="shared" si="11"/>
        <v>3284.2</v>
      </c>
      <c r="W66" s="34">
        <f t="shared" si="11"/>
        <v>3284.2</v>
      </c>
      <c r="X66" s="64">
        <f t="shared" si="11"/>
        <v>2834.80374</v>
      </c>
      <c r="Y66" s="59">
        <f>X66/G66*100</f>
        <v>83.26882093761014</v>
      </c>
    </row>
    <row r="67" spans="1:25" ht="32.25" outlineLevel="5" thickBot="1">
      <c r="A67" s="5" t="s">
        <v>98</v>
      </c>
      <c r="B67" s="21">
        <v>951</v>
      </c>
      <c r="C67" s="6" t="s">
        <v>9</v>
      </c>
      <c r="D67" s="6" t="s">
        <v>164</v>
      </c>
      <c r="E67" s="6" t="s">
        <v>95</v>
      </c>
      <c r="F67" s="6"/>
      <c r="G67" s="7">
        <f>G68+G69</f>
        <v>3404.4</v>
      </c>
      <c r="H67" s="26">
        <v>3284.2</v>
      </c>
      <c r="I67" s="7">
        <v>3284.2</v>
      </c>
      <c r="J67" s="7">
        <v>3284.2</v>
      </c>
      <c r="K67" s="7">
        <v>3284.2</v>
      </c>
      <c r="L67" s="7">
        <v>3284.2</v>
      </c>
      <c r="M67" s="7">
        <v>3284.2</v>
      </c>
      <c r="N67" s="7">
        <v>3284.2</v>
      </c>
      <c r="O67" s="7">
        <v>3284.2</v>
      </c>
      <c r="P67" s="7">
        <v>3284.2</v>
      </c>
      <c r="Q67" s="7">
        <v>3284.2</v>
      </c>
      <c r="R67" s="7">
        <v>3284.2</v>
      </c>
      <c r="S67" s="7">
        <v>3284.2</v>
      </c>
      <c r="T67" s="7">
        <v>3284.2</v>
      </c>
      <c r="U67" s="7">
        <v>3284.2</v>
      </c>
      <c r="V67" s="7">
        <v>3284.2</v>
      </c>
      <c r="W67" s="44">
        <v>3284.2</v>
      </c>
      <c r="X67" s="65">
        <v>2834.80374</v>
      </c>
      <c r="Y67" s="59">
        <f>X67/G67*100</f>
        <v>83.26882093761014</v>
      </c>
    </row>
    <row r="68" spans="1:25" ht="16.5" outlineLevel="5" thickBot="1">
      <c r="A68" s="90" t="s">
        <v>99</v>
      </c>
      <c r="B68" s="94">
        <v>951</v>
      </c>
      <c r="C68" s="95" t="s">
        <v>9</v>
      </c>
      <c r="D68" s="95" t="s">
        <v>164</v>
      </c>
      <c r="E68" s="95" t="s">
        <v>96</v>
      </c>
      <c r="F68" s="95"/>
      <c r="G68" s="100">
        <v>3402.8</v>
      </c>
      <c r="H68" s="55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75"/>
      <c r="Y68" s="59"/>
    </row>
    <row r="69" spans="1:25" ht="32.25" outlineLevel="5" thickBot="1">
      <c r="A69" s="90" t="s">
        <v>100</v>
      </c>
      <c r="B69" s="94">
        <v>951</v>
      </c>
      <c r="C69" s="95" t="s">
        <v>9</v>
      </c>
      <c r="D69" s="95" t="s">
        <v>164</v>
      </c>
      <c r="E69" s="95" t="s">
        <v>97</v>
      </c>
      <c r="F69" s="95"/>
      <c r="G69" s="100">
        <v>1.6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</row>
    <row r="70" spans="1:25" ht="32.25" outlineLevel="5" thickBot="1">
      <c r="A70" s="5" t="s">
        <v>107</v>
      </c>
      <c r="B70" s="21">
        <v>951</v>
      </c>
      <c r="C70" s="6" t="s">
        <v>9</v>
      </c>
      <c r="D70" s="6" t="s">
        <v>164</v>
      </c>
      <c r="E70" s="6" t="s">
        <v>101</v>
      </c>
      <c r="F70" s="6"/>
      <c r="G70" s="7">
        <f>G71+G72</f>
        <v>0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32.25" outlineLevel="5" thickBot="1">
      <c r="A71" s="90" t="s">
        <v>108</v>
      </c>
      <c r="B71" s="94">
        <v>951</v>
      </c>
      <c r="C71" s="95" t="s">
        <v>9</v>
      </c>
      <c r="D71" s="95" t="s">
        <v>164</v>
      </c>
      <c r="E71" s="95" t="s">
        <v>102</v>
      </c>
      <c r="F71" s="95"/>
      <c r="G71" s="100">
        <v>0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32.25" outlineLevel="5" thickBot="1">
      <c r="A72" s="90" t="s">
        <v>109</v>
      </c>
      <c r="B72" s="94">
        <v>951</v>
      </c>
      <c r="C72" s="95" t="s">
        <v>9</v>
      </c>
      <c r="D72" s="95" t="s">
        <v>164</v>
      </c>
      <c r="E72" s="95" t="s">
        <v>103</v>
      </c>
      <c r="F72" s="95"/>
      <c r="G72" s="100"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16.5" outlineLevel="3" thickBot="1">
      <c r="A73" s="8" t="s">
        <v>29</v>
      </c>
      <c r="B73" s="19">
        <v>951</v>
      </c>
      <c r="C73" s="9" t="s">
        <v>10</v>
      </c>
      <c r="D73" s="9" t="s">
        <v>6</v>
      </c>
      <c r="E73" s="9" t="s">
        <v>5</v>
      </c>
      <c r="F73" s="9"/>
      <c r="G73" s="10">
        <f>G74</f>
        <v>200</v>
      </c>
      <c r="H73" s="31">
        <f aca="true" t="shared" si="12" ref="H73:X75">H74</f>
        <v>0</v>
      </c>
      <c r="I73" s="31">
        <f t="shared" si="12"/>
        <v>0</v>
      </c>
      <c r="J73" s="31">
        <f t="shared" si="12"/>
        <v>0</v>
      </c>
      <c r="K73" s="31">
        <f t="shared" si="12"/>
        <v>0</v>
      </c>
      <c r="L73" s="31">
        <f t="shared" si="12"/>
        <v>0</v>
      </c>
      <c r="M73" s="31">
        <f t="shared" si="12"/>
        <v>0</v>
      </c>
      <c r="N73" s="31">
        <f t="shared" si="12"/>
        <v>0</v>
      </c>
      <c r="O73" s="31">
        <f t="shared" si="12"/>
        <v>0</v>
      </c>
      <c r="P73" s="31">
        <f t="shared" si="12"/>
        <v>0</v>
      </c>
      <c r="Q73" s="31">
        <f t="shared" si="12"/>
        <v>0</v>
      </c>
      <c r="R73" s="31">
        <f t="shared" si="12"/>
        <v>0</v>
      </c>
      <c r="S73" s="31">
        <f t="shared" si="12"/>
        <v>0</v>
      </c>
      <c r="T73" s="31">
        <f t="shared" si="12"/>
        <v>0</v>
      </c>
      <c r="U73" s="31">
        <f t="shared" si="12"/>
        <v>0</v>
      </c>
      <c r="V73" s="31">
        <f t="shared" si="12"/>
        <v>0</v>
      </c>
      <c r="W73" s="31">
        <f t="shared" si="12"/>
        <v>0</v>
      </c>
      <c r="X73" s="66">
        <f t="shared" si="12"/>
        <v>0</v>
      </c>
      <c r="Y73" s="59">
        <f aca="true" t="shared" si="13" ref="Y73:Y80">X73/G73*100</f>
        <v>0</v>
      </c>
    </row>
    <row r="74" spans="1:25" ht="32.25" outlineLevel="3" thickBot="1">
      <c r="A74" s="114" t="s">
        <v>158</v>
      </c>
      <c r="B74" s="19">
        <v>951</v>
      </c>
      <c r="C74" s="11" t="s">
        <v>10</v>
      </c>
      <c r="D74" s="11" t="s">
        <v>159</v>
      </c>
      <c r="E74" s="11" t="s">
        <v>5</v>
      </c>
      <c r="F74" s="11"/>
      <c r="G74" s="12">
        <f>G75</f>
        <v>200</v>
      </c>
      <c r="H74" s="32">
        <f t="shared" si="12"/>
        <v>0</v>
      </c>
      <c r="I74" s="32">
        <f t="shared" si="12"/>
        <v>0</v>
      </c>
      <c r="J74" s="32">
        <f t="shared" si="12"/>
        <v>0</v>
      </c>
      <c r="K74" s="32">
        <f t="shared" si="12"/>
        <v>0</v>
      </c>
      <c r="L74" s="32">
        <f t="shared" si="12"/>
        <v>0</v>
      </c>
      <c r="M74" s="32">
        <f t="shared" si="12"/>
        <v>0</v>
      </c>
      <c r="N74" s="32">
        <f t="shared" si="12"/>
        <v>0</v>
      </c>
      <c r="O74" s="32">
        <f t="shared" si="12"/>
        <v>0</v>
      </c>
      <c r="P74" s="32">
        <f t="shared" si="12"/>
        <v>0</v>
      </c>
      <c r="Q74" s="32">
        <f t="shared" si="12"/>
        <v>0</v>
      </c>
      <c r="R74" s="32">
        <f t="shared" si="12"/>
        <v>0</v>
      </c>
      <c r="S74" s="32">
        <f t="shared" si="12"/>
        <v>0</v>
      </c>
      <c r="T74" s="32">
        <f t="shared" si="12"/>
        <v>0</v>
      </c>
      <c r="U74" s="32">
        <f t="shared" si="12"/>
        <v>0</v>
      </c>
      <c r="V74" s="32">
        <f t="shared" si="12"/>
        <v>0</v>
      </c>
      <c r="W74" s="32">
        <f t="shared" si="12"/>
        <v>0</v>
      </c>
      <c r="X74" s="67">
        <f t="shared" si="12"/>
        <v>0</v>
      </c>
      <c r="Y74" s="59">
        <f t="shared" si="13"/>
        <v>0</v>
      </c>
    </row>
    <row r="75" spans="1:25" ht="32.25" outlineLevel="4" thickBot="1">
      <c r="A75" s="114" t="s">
        <v>160</v>
      </c>
      <c r="B75" s="19">
        <v>951</v>
      </c>
      <c r="C75" s="11" t="s">
        <v>10</v>
      </c>
      <c r="D75" s="11" t="s">
        <v>161</v>
      </c>
      <c r="E75" s="11" t="s">
        <v>5</v>
      </c>
      <c r="F75" s="11"/>
      <c r="G75" s="12">
        <f>G76</f>
        <v>200</v>
      </c>
      <c r="H75" s="34">
        <f t="shared" si="12"/>
        <v>0</v>
      </c>
      <c r="I75" s="34">
        <f t="shared" si="12"/>
        <v>0</v>
      </c>
      <c r="J75" s="34">
        <f t="shared" si="12"/>
        <v>0</v>
      </c>
      <c r="K75" s="34">
        <f t="shared" si="12"/>
        <v>0</v>
      </c>
      <c r="L75" s="34">
        <f t="shared" si="12"/>
        <v>0</v>
      </c>
      <c r="M75" s="34">
        <f t="shared" si="12"/>
        <v>0</v>
      </c>
      <c r="N75" s="34">
        <f t="shared" si="12"/>
        <v>0</v>
      </c>
      <c r="O75" s="34">
        <f t="shared" si="12"/>
        <v>0</v>
      </c>
      <c r="P75" s="34">
        <f t="shared" si="12"/>
        <v>0</v>
      </c>
      <c r="Q75" s="34">
        <f t="shared" si="12"/>
        <v>0</v>
      </c>
      <c r="R75" s="34">
        <f t="shared" si="12"/>
        <v>0</v>
      </c>
      <c r="S75" s="34">
        <f t="shared" si="12"/>
        <v>0</v>
      </c>
      <c r="T75" s="34">
        <f t="shared" si="12"/>
        <v>0</v>
      </c>
      <c r="U75" s="34">
        <f t="shared" si="12"/>
        <v>0</v>
      </c>
      <c r="V75" s="34">
        <f t="shared" si="12"/>
        <v>0</v>
      </c>
      <c r="W75" s="34">
        <f t="shared" si="12"/>
        <v>0</v>
      </c>
      <c r="X75" s="68">
        <f t="shared" si="12"/>
        <v>0</v>
      </c>
      <c r="Y75" s="59">
        <f t="shared" si="13"/>
        <v>0</v>
      </c>
    </row>
    <row r="76" spans="1:25" ht="32.25" outlineLevel="5" thickBot="1">
      <c r="A76" s="96" t="s">
        <v>168</v>
      </c>
      <c r="B76" s="92">
        <v>951</v>
      </c>
      <c r="C76" s="93" t="s">
        <v>10</v>
      </c>
      <c r="D76" s="93" t="s">
        <v>169</v>
      </c>
      <c r="E76" s="93" t="s">
        <v>5</v>
      </c>
      <c r="F76" s="93"/>
      <c r="G76" s="16">
        <f>G77</f>
        <v>200</v>
      </c>
      <c r="H76" s="26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44"/>
      <c r="X76" s="65">
        <v>0</v>
      </c>
      <c r="Y76" s="59">
        <f t="shared" si="13"/>
        <v>0</v>
      </c>
    </row>
    <row r="77" spans="1:25" ht="15.75" customHeight="1" outlineLevel="3" thickBot="1">
      <c r="A77" s="5" t="s">
        <v>118</v>
      </c>
      <c r="B77" s="21">
        <v>951</v>
      </c>
      <c r="C77" s="6" t="s">
        <v>10</v>
      </c>
      <c r="D77" s="6" t="s">
        <v>169</v>
      </c>
      <c r="E77" s="6" t="s">
        <v>117</v>
      </c>
      <c r="F77" s="6"/>
      <c r="G77" s="7">
        <v>200</v>
      </c>
      <c r="H77" s="31" t="e">
        <f aca="true" t="shared" si="14" ref="H77:X77">H78+H85+H93+H99+H105+H123+H130+H144</f>
        <v>#REF!</v>
      </c>
      <c r="I77" s="31" t="e">
        <f t="shared" si="14"/>
        <v>#REF!</v>
      </c>
      <c r="J77" s="31" t="e">
        <f t="shared" si="14"/>
        <v>#REF!</v>
      </c>
      <c r="K77" s="31" t="e">
        <f t="shared" si="14"/>
        <v>#REF!</v>
      </c>
      <c r="L77" s="31" t="e">
        <f t="shared" si="14"/>
        <v>#REF!</v>
      </c>
      <c r="M77" s="31" t="e">
        <f t="shared" si="14"/>
        <v>#REF!</v>
      </c>
      <c r="N77" s="31" t="e">
        <f t="shared" si="14"/>
        <v>#REF!</v>
      </c>
      <c r="O77" s="31" t="e">
        <f t="shared" si="14"/>
        <v>#REF!</v>
      </c>
      <c r="P77" s="31" t="e">
        <f t="shared" si="14"/>
        <v>#REF!</v>
      </c>
      <c r="Q77" s="31" t="e">
        <f t="shared" si="14"/>
        <v>#REF!</v>
      </c>
      <c r="R77" s="31" t="e">
        <f t="shared" si="14"/>
        <v>#REF!</v>
      </c>
      <c r="S77" s="31" t="e">
        <f t="shared" si="14"/>
        <v>#REF!</v>
      </c>
      <c r="T77" s="31" t="e">
        <f t="shared" si="14"/>
        <v>#REF!</v>
      </c>
      <c r="U77" s="31" t="e">
        <f t="shared" si="14"/>
        <v>#REF!</v>
      </c>
      <c r="V77" s="31" t="e">
        <f t="shared" si="14"/>
        <v>#REF!</v>
      </c>
      <c r="W77" s="31" t="e">
        <f t="shared" si="14"/>
        <v>#REF!</v>
      </c>
      <c r="X77" s="69" t="e">
        <f t="shared" si="14"/>
        <v>#REF!</v>
      </c>
      <c r="Y77" s="59" t="e">
        <f t="shared" si="13"/>
        <v>#REF!</v>
      </c>
    </row>
    <row r="78" spans="1:25" ht="16.5" outlineLevel="3" thickBot="1">
      <c r="A78" s="8" t="s">
        <v>30</v>
      </c>
      <c r="B78" s="19">
        <v>951</v>
      </c>
      <c r="C78" s="9" t="s">
        <v>70</v>
      </c>
      <c r="D78" s="9" t="s">
        <v>6</v>
      </c>
      <c r="E78" s="9" t="s">
        <v>5</v>
      </c>
      <c r="F78" s="9"/>
      <c r="G78" s="145">
        <f>G79+G134</f>
        <v>36783.749</v>
      </c>
      <c r="H78" s="32" t="e">
        <f>H79+#REF!</f>
        <v>#REF!</v>
      </c>
      <c r="I78" s="32" t="e">
        <f>I79+#REF!</f>
        <v>#REF!</v>
      </c>
      <c r="J78" s="32" t="e">
        <f>J79+#REF!</f>
        <v>#REF!</v>
      </c>
      <c r="K78" s="32" t="e">
        <f>K79+#REF!</f>
        <v>#REF!</v>
      </c>
      <c r="L78" s="32" t="e">
        <f>L79+#REF!</f>
        <v>#REF!</v>
      </c>
      <c r="M78" s="32" t="e">
        <f>M79+#REF!</f>
        <v>#REF!</v>
      </c>
      <c r="N78" s="32" t="e">
        <f>N79+#REF!</f>
        <v>#REF!</v>
      </c>
      <c r="O78" s="32" t="e">
        <f>O79+#REF!</f>
        <v>#REF!</v>
      </c>
      <c r="P78" s="32" t="e">
        <f>P79+#REF!</f>
        <v>#REF!</v>
      </c>
      <c r="Q78" s="32" t="e">
        <f>Q79+#REF!</f>
        <v>#REF!</v>
      </c>
      <c r="R78" s="32" t="e">
        <f>R79+#REF!</f>
        <v>#REF!</v>
      </c>
      <c r="S78" s="32" t="e">
        <f>S79+#REF!</f>
        <v>#REF!</v>
      </c>
      <c r="T78" s="32" t="e">
        <f>T79+#REF!</f>
        <v>#REF!</v>
      </c>
      <c r="U78" s="32" t="e">
        <f>U79+#REF!</f>
        <v>#REF!</v>
      </c>
      <c r="V78" s="32" t="e">
        <f>V79+#REF!</f>
        <v>#REF!</v>
      </c>
      <c r="W78" s="32" t="e">
        <f>W79+#REF!</f>
        <v>#REF!</v>
      </c>
      <c r="X78" s="70" t="e">
        <f>X79+#REF!</f>
        <v>#REF!</v>
      </c>
      <c r="Y78" s="59" t="e">
        <f t="shared" si="13"/>
        <v>#REF!</v>
      </c>
    </row>
    <row r="79" spans="1:25" ht="32.25" outlineLevel="4" thickBot="1">
      <c r="A79" s="114" t="s">
        <v>158</v>
      </c>
      <c r="B79" s="19">
        <v>951</v>
      </c>
      <c r="C79" s="11" t="s">
        <v>70</v>
      </c>
      <c r="D79" s="11" t="s">
        <v>159</v>
      </c>
      <c r="E79" s="11" t="s">
        <v>5</v>
      </c>
      <c r="F79" s="11"/>
      <c r="G79" s="148">
        <f>G80</f>
        <v>36508.649000000005</v>
      </c>
      <c r="H79" s="34">
        <f aca="true" t="shared" si="15" ref="H79:X79">H80</f>
        <v>0</v>
      </c>
      <c r="I79" s="34">
        <f t="shared" si="15"/>
        <v>0</v>
      </c>
      <c r="J79" s="34">
        <f t="shared" si="15"/>
        <v>0</v>
      </c>
      <c r="K79" s="34">
        <f t="shared" si="15"/>
        <v>0</v>
      </c>
      <c r="L79" s="34">
        <f t="shared" si="15"/>
        <v>0</v>
      </c>
      <c r="M79" s="34">
        <f t="shared" si="15"/>
        <v>0</v>
      </c>
      <c r="N79" s="34">
        <f t="shared" si="15"/>
        <v>0</v>
      </c>
      <c r="O79" s="34">
        <f t="shared" si="15"/>
        <v>0</v>
      </c>
      <c r="P79" s="34">
        <f t="shared" si="15"/>
        <v>0</v>
      </c>
      <c r="Q79" s="34">
        <f t="shared" si="15"/>
        <v>0</v>
      </c>
      <c r="R79" s="34">
        <f t="shared" si="15"/>
        <v>0</v>
      </c>
      <c r="S79" s="34">
        <f t="shared" si="15"/>
        <v>0</v>
      </c>
      <c r="T79" s="34">
        <f t="shared" si="15"/>
        <v>0</v>
      </c>
      <c r="U79" s="34">
        <f t="shared" si="15"/>
        <v>0</v>
      </c>
      <c r="V79" s="34">
        <f t="shared" si="15"/>
        <v>0</v>
      </c>
      <c r="W79" s="34">
        <f t="shared" si="15"/>
        <v>0</v>
      </c>
      <c r="X79" s="68">
        <f t="shared" si="15"/>
        <v>950</v>
      </c>
      <c r="Y79" s="59">
        <f t="shared" si="13"/>
        <v>2.6021231297822056</v>
      </c>
    </row>
    <row r="80" spans="1:25" ht="32.25" outlineLevel="5" thickBot="1">
      <c r="A80" s="114" t="s">
        <v>160</v>
      </c>
      <c r="B80" s="19">
        <v>951</v>
      </c>
      <c r="C80" s="11" t="s">
        <v>70</v>
      </c>
      <c r="D80" s="11" t="s">
        <v>161</v>
      </c>
      <c r="E80" s="11" t="s">
        <v>5</v>
      </c>
      <c r="F80" s="11"/>
      <c r="G80" s="148">
        <f>G81+G87+G94+G104+G99+G114+G121+G128+G101</f>
        <v>36508.649000000005</v>
      </c>
      <c r="H80" s="26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44"/>
      <c r="X80" s="65">
        <v>950</v>
      </c>
      <c r="Y80" s="59">
        <f t="shared" si="13"/>
        <v>2.6021231297822056</v>
      </c>
    </row>
    <row r="81" spans="1:25" ht="18.75" customHeight="1" outlineLevel="5" thickBot="1">
      <c r="A81" s="96" t="s">
        <v>31</v>
      </c>
      <c r="B81" s="92">
        <v>951</v>
      </c>
      <c r="C81" s="93" t="s">
        <v>70</v>
      </c>
      <c r="D81" s="93" t="s">
        <v>313</v>
      </c>
      <c r="E81" s="93" t="s">
        <v>5</v>
      </c>
      <c r="F81" s="93"/>
      <c r="G81" s="16">
        <f>G82+G85</f>
        <v>1585</v>
      </c>
      <c r="H81" s="55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75"/>
      <c r="Y81" s="59"/>
    </row>
    <row r="82" spans="1:25" ht="32.25" outlineLevel="5" thickBot="1">
      <c r="A82" s="5" t="s">
        <v>98</v>
      </c>
      <c r="B82" s="21">
        <v>951</v>
      </c>
      <c r="C82" s="6" t="s">
        <v>70</v>
      </c>
      <c r="D82" s="6" t="s">
        <v>313</v>
      </c>
      <c r="E82" s="6" t="s">
        <v>95</v>
      </c>
      <c r="F82" s="6"/>
      <c r="G82" s="7">
        <f>G83+G84</f>
        <v>1138.1</v>
      </c>
      <c r="H82" s="55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75"/>
      <c r="Y82" s="59"/>
    </row>
    <row r="83" spans="1:25" ht="16.5" outlineLevel="5" thickBot="1">
      <c r="A83" s="90" t="s">
        <v>99</v>
      </c>
      <c r="B83" s="94">
        <v>951</v>
      </c>
      <c r="C83" s="95" t="s">
        <v>70</v>
      </c>
      <c r="D83" s="95" t="s">
        <v>313</v>
      </c>
      <c r="E83" s="95" t="s">
        <v>96</v>
      </c>
      <c r="F83" s="95"/>
      <c r="G83" s="100">
        <v>1137.3</v>
      </c>
      <c r="H83" s="55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75"/>
      <c r="Y83" s="59"/>
    </row>
    <row r="84" spans="1:25" ht="32.25" outlineLevel="5" thickBot="1">
      <c r="A84" s="90" t="s">
        <v>100</v>
      </c>
      <c r="B84" s="94">
        <v>951</v>
      </c>
      <c r="C84" s="95" t="s">
        <v>70</v>
      </c>
      <c r="D84" s="95" t="s">
        <v>313</v>
      </c>
      <c r="E84" s="95" t="s">
        <v>97</v>
      </c>
      <c r="F84" s="95"/>
      <c r="G84" s="100">
        <v>0.8</v>
      </c>
      <c r="H84" s="55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75"/>
      <c r="Y84" s="59"/>
    </row>
    <row r="85" spans="1:25" ht="35.25" customHeight="1" outlineLevel="6" thickBot="1">
      <c r="A85" s="5" t="s">
        <v>107</v>
      </c>
      <c r="B85" s="21">
        <v>951</v>
      </c>
      <c r="C85" s="6" t="s">
        <v>70</v>
      </c>
      <c r="D85" s="6" t="s">
        <v>313</v>
      </c>
      <c r="E85" s="6" t="s">
        <v>101</v>
      </c>
      <c r="F85" s="6"/>
      <c r="G85" s="7">
        <f>G86</f>
        <v>446.9</v>
      </c>
      <c r="H85" s="32">
        <f aca="true" t="shared" si="16" ref="H85:P86">H86</f>
        <v>0</v>
      </c>
      <c r="I85" s="32">
        <f t="shared" si="16"/>
        <v>0</v>
      </c>
      <c r="J85" s="32">
        <f t="shared" si="16"/>
        <v>0</v>
      </c>
      <c r="K85" s="32">
        <f t="shared" si="16"/>
        <v>0</v>
      </c>
      <c r="L85" s="32">
        <f t="shared" si="16"/>
        <v>0</v>
      </c>
      <c r="M85" s="32">
        <f t="shared" si="16"/>
        <v>0</v>
      </c>
      <c r="N85" s="32">
        <f t="shared" si="16"/>
        <v>0</v>
      </c>
      <c r="O85" s="32">
        <f t="shared" si="16"/>
        <v>0</v>
      </c>
      <c r="P85" s="32">
        <f t="shared" si="16"/>
        <v>0</v>
      </c>
      <c r="Q85" s="32">
        <f aca="true" t="shared" si="17" ref="Q85:X86">Q86</f>
        <v>0</v>
      </c>
      <c r="R85" s="32">
        <f t="shared" si="17"/>
        <v>0</v>
      </c>
      <c r="S85" s="32">
        <f t="shared" si="17"/>
        <v>0</v>
      </c>
      <c r="T85" s="32">
        <f t="shared" si="17"/>
        <v>0</v>
      </c>
      <c r="U85" s="32">
        <f t="shared" si="17"/>
        <v>0</v>
      </c>
      <c r="V85" s="32">
        <f t="shared" si="17"/>
        <v>0</v>
      </c>
      <c r="W85" s="32">
        <f t="shared" si="17"/>
        <v>0</v>
      </c>
      <c r="X85" s="67">
        <f>X86</f>
        <v>9539.0701</v>
      </c>
      <c r="Y85" s="59">
        <f>X85/G85*100</f>
        <v>2134.497672857463</v>
      </c>
    </row>
    <row r="86" spans="1:25" ht="32.25" outlineLevel="4" thickBot="1">
      <c r="A86" s="90" t="s">
        <v>109</v>
      </c>
      <c r="B86" s="94">
        <v>951</v>
      </c>
      <c r="C86" s="95" t="s">
        <v>70</v>
      </c>
      <c r="D86" s="95" t="s">
        <v>313</v>
      </c>
      <c r="E86" s="95" t="s">
        <v>103</v>
      </c>
      <c r="F86" s="95"/>
      <c r="G86" s="100">
        <v>446.9</v>
      </c>
      <c r="H86" s="34">
        <f t="shared" si="16"/>
        <v>0</v>
      </c>
      <c r="I86" s="34">
        <f t="shared" si="16"/>
        <v>0</v>
      </c>
      <c r="J86" s="34">
        <f t="shared" si="16"/>
        <v>0</v>
      </c>
      <c r="K86" s="34">
        <f t="shared" si="16"/>
        <v>0</v>
      </c>
      <c r="L86" s="34">
        <f t="shared" si="16"/>
        <v>0</v>
      </c>
      <c r="M86" s="34">
        <f t="shared" si="16"/>
        <v>0</v>
      </c>
      <c r="N86" s="34">
        <f t="shared" si="16"/>
        <v>0</v>
      </c>
      <c r="O86" s="34">
        <f t="shared" si="16"/>
        <v>0</v>
      </c>
      <c r="P86" s="34">
        <f t="shared" si="16"/>
        <v>0</v>
      </c>
      <c r="Q86" s="34">
        <f t="shared" si="17"/>
        <v>0</v>
      </c>
      <c r="R86" s="34">
        <f t="shared" si="17"/>
        <v>0</v>
      </c>
      <c r="S86" s="34">
        <f t="shared" si="17"/>
        <v>0</v>
      </c>
      <c r="T86" s="34">
        <f t="shared" si="17"/>
        <v>0</v>
      </c>
      <c r="U86" s="34">
        <f t="shared" si="17"/>
        <v>0</v>
      </c>
      <c r="V86" s="34">
        <f t="shared" si="17"/>
        <v>0</v>
      </c>
      <c r="W86" s="34">
        <f t="shared" si="17"/>
        <v>0</v>
      </c>
      <c r="X86" s="64">
        <f t="shared" si="17"/>
        <v>9539.0701</v>
      </c>
      <c r="Y86" s="59">
        <f>X86/G86*100</f>
        <v>2134.497672857463</v>
      </c>
    </row>
    <row r="87" spans="1:25" ht="48" outlineLevel="5" thickBot="1">
      <c r="A87" s="115" t="s">
        <v>331</v>
      </c>
      <c r="B87" s="92">
        <v>951</v>
      </c>
      <c r="C87" s="93" t="s">
        <v>70</v>
      </c>
      <c r="D87" s="93" t="s">
        <v>164</v>
      </c>
      <c r="E87" s="93" t="s">
        <v>5</v>
      </c>
      <c r="F87" s="93"/>
      <c r="G87" s="147">
        <f>G88+G91</f>
        <v>10471.669</v>
      </c>
      <c r="H87" s="26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44"/>
      <c r="X87" s="65">
        <v>9539.0701</v>
      </c>
      <c r="Y87" s="59">
        <f>X87/G87*100</f>
        <v>91.09407583452075</v>
      </c>
    </row>
    <row r="88" spans="1:25" ht="32.25" outlineLevel="5" thickBot="1">
      <c r="A88" s="5" t="s">
        <v>98</v>
      </c>
      <c r="B88" s="21">
        <v>951</v>
      </c>
      <c r="C88" s="6" t="s">
        <v>70</v>
      </c>
      <c r="D88" s="6" t="s">
        <v>164</v>
      </c>
      <c r="E88" s="6" t="s">
        <v>95</v>
      </c>
      <c r="F88" s="6"/>
      <c r="G88" s="7">
        <f>G89+G90</f>
        <v>10378.949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5"/>
      <c r="Y88" s="59"/>
    </row>
    <row r="89" spans="1:25" ht="16.5" outlineLevel="5" thickBot="1">
      <c r="A89" s="90" t="s">
        <v>99</v>
      </c>
      <c r="B89" s="94">
        <v>951</v>
      </c>
      <c r="C89" s="95" t="s">
        <v>70</v>
      </c>
      <c r="D89" s="95" t="s">
        <v>164</v>
      </c>
      <c r="E89" s="95" t="s">
        <v>96</v>
      </c>
      <c r="F89" s="95"/>
      <c r="G89" s="146">
        <v>10376.949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</row>
    <row r="90" spans="1:25" ht="32.25" outlineLevel="5" thickBot="1">
      <c r="A90" s="90" t="s">
        <v>100</v>
      </c>
      <c r="B90" s="94">
        <v>951</v>
      </c>
      <c r="C90" s="95" t="s">
        <v>70</v>
      </c>
      <c r="D90" s="95" t="s">
        <v>164</v>
      </c>
      <c r="E90" s="95" t="s">
        <v>97</v>
      </c>
      <c r="F90" s="95"/>
      <c r="G90" s="100">
        <v>2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</row>
    <row r="91" spans="1:25" ht="32.25" outlineLevel="5" thickBot="1">
      <c r="A91" s="5" t="s">
        <v>107</v>
      </c>
      <c r="B91" s="21">
        <v>951</v>
      </c>
      <c r="C91" s="6" t="s">
        <v>70</v>
      </c>
      <c r="D91" s="6" t="s">
        <v>164</v>
      </c>
      <c r="E91" s="6" t="s">
        <v>101</v>
      </c>
      <c r="F91" s="6"/>
      <c r="G91" s="7">
        <f>G92+G93</f>
        <v>92.72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32.25" outlineLevel="5" thickBot="1">
      <c r="A92" s="90" t="s">
        <v>108</v>
      </c>
      <c r="B92" s="94">
        <v>951</v>
      </c>
      <c r="C92" s="95" t="s">
        <v>70</v>
      </c>
      <c r="D92" s="95" t="s">
        <v>164</v>
      </c>
      <c r="E92" s="95" t="s">
        <v>102</v>
      </c>
      <c r="F92" s="95"/>
      <c r="G92" s="100">
        <v>0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32.25" outlineLevel="6" thickBot="1">
      <c r="A93" s="90" t="s">
        <v>109</v>
      </c>
      <c r="B93" s="94">
        <v>951</v>
      </c>
      <c r="C93" s="95" t="s">
        <v>70</v>
      </c>
      <c r="D93" s="95" t="s">
        <v>164</v>
      </c>
      <c r="E93" s="95" t="s">
        <v>103</v>
      </c>
      <c r="F93" s="95"/>
      <c r="G93" s="100">
        <v>92.72</v>
      </c>
      <c r="H93" s="32">
        <f aca="true" t="shared" si="18" ref="H93:W93">H94</f>
        <v>0</v>
      </c>
      <c r="I93" s="32">
        <f t="shared" si="18"/>
        <v>0</v>
      </c>
      <c r="J93" s="32">
        <f t="shared" si="18"/>
        <v>0</v>
      </c>
      <c r="K93" s="32">
        <f t="shared" si="18"/>
        <v>0</v>
      </c>
      <c r="L93" s="32">
        <f t="shared" si="18"/>
        <v>0</v>
      </c>
      <c r="M93" s="32">
        <f t="shared" si="18"/>
        <v>0</v>
      </c>
      <c r="N93" s="32">
        <f t="shared" si="18"/>
        <v>0</v>
      </c>
      <c r="O93" s="32">
        <f t="shared" si="18"/>
        <v>0</v>
      </c>
      <c r="P93" s="32">
        <f t="shared" si="18"/>
        <v>0</v>
      </c>
      <c r="Q93" s="32">
        <f t="shared" si="18"/>
        <v>0</v>
      </c>
      <c r="R93" s="32">
        <f t="shared" si="18"/>
        <v>0</v>
      </c>
      <c r="S93" s="32">
        <f t="shared" si="18"/>
        <v>0</v>
      </c>
      <c r="T93" s="32">
        <f t="shared" si="18"/>
        <v>0</v>
      </c>
      <c r="U93" s="32">
        <f t="shared" si="18"/>
        <v>0</v>
      </c>
      <c r="V93" s="32">
        <f t="shared" si="18"/>
        <v>0</v>
      </c>
      <c r="W93" s="32">
        <f t="shared" si="18"/>
        <v>0</v>
      </c>
      <c r="X93" s="67">
        <f>X94</f>
        <v>277.89792</v>
      </c>
      <c r="Y93" s="59">
        <f>X93/G93*100</f>
        <v>299.71734253666955</v>
      </c>
    </row>
    <row r="94" spans="1:25" ht="46.5" customHeight="1" outlineLevel="4" thickBot="1">
      <c r="A94" s="96" t="s">
        <v>170</v>
      </c>
      <c r="B94" s="92">
        <v>951</v>
      </c>
      <c r="C94" s="93" t="s">
        <v>70</v>
      </c>
      <c r="D94" s="93" t="s">
        <v>171</v>
      </c>
      <c r="E94" s="93" t="s">
        <v>5</v>
      </c>
      <c r="F94" s="93"/>
      <c r="G94" s="16">
        <f>G95+G97</f>
        <v>99</v>
      </c>
      <c r="H94" s="34">
        <f aca="true" t="shared" si="19" ref="H94:X94">H95</f>
        <v>0</v>
      </c>
      <c r="I94" s="34">
        <f t="shared" si="19"/>
        <v>0</v>
      </c>
      <c r="J94" s="34">
        <f t="shared" si="19"/>
        <v>0</v>
      </c>
      <c r="K94" s="34">
        <f t="shared" si="19"/>
        <v>0</v>
      </c>
      <c r="L94" s="34">
        <f t="shared" si="19"/>
        <v>0</v>
      </c>
      <c r="M94" s="34">
        <f t="shared" si="19"/>
        <v>0</v>
      </c>
      <c r="N94" s="34">
        <f t="shared" si="19"/>
        <v>0</v>
      </c>
      <c r="O94" s="34">
        <f t="shared" si="19"/>
        <v>0</v>
      </c>
      <c r="P94" s="34">
        <f t="shared" si="19"/>
        <v>0</v>
      </c>
      <c r="Q94" s="34">
        <f t="shared" si="19"/>
        <v>0</v>
      </c>
      <c r="R94" s="34">
        <f t="shared" si="19"/>
        <v>0</v>
      </c>
      <c r="S94" s="34">
        <f t="shared" si="19"/>
        <v>0</v>
      </c>
      <c r="T94" s="34">
        <f t="shared" si="19"/>
        <v>0</v>
      </c>
      <c r="U94" s="34">
        <f t="shared" si="19"/>
        <v>0</v>
      </c>
      <c r="V94" s="34">
        <f t="shared" si="19"/>
        <v>0</v>
      </c>
      <c r="W94" s="34">
        <f t="shared" si="19"/>
        <v>0</v>
      </c>
      <c r="X94" s="68">
        <f t="shared" si="19"/>
        <v>277.89792</v>
      </c>
      <c r="Y94" s="59">
        <f>X94/G94*100</f>
        <v>280.70496969696967</v>
      </c>
    </row>
    <row r="95" spans="1:25" ht="32.25" outlineLevel="5" thickBot="1">
      <c r="A95" s="5" t="s">
        <v>107</v>
      </c>
      <c r="B95" s="21">
        <v>951</v>
      </c>
      <c r="C95" s="6" t="s">
        <v>70</v>
      </c>
      <c r="D95" s="6" t="s">
        <v>171</v>
      </c>
      <c r="E95" s="6" t="s">
        <v>101</v>
      </c>
      <c r="F95" s="6"/>
      <c r="G95" s="7">
        <f>G96</f>
        <v>99</v>
      </c>
      <c r="H95" s="2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44"/>
      <c r="X95" s="65">
        <v>277.89792</v>
      </c>
      <c r="Y95" s="59">
        <f>X95/G95*100</f>
        <v>280.70496969696967</v>
      </c>
    </row>
    <row r="96" spans="1:25" ht="32.25" outlineLevel="5" thickBot="1">
      <c r="A96" s="90" t="s">
        <v>109</v>
      </c>
      <c r="B96" s="94">
        <v>951</v>
      </c>
      <c r="C96" s="95" t="s">
        <v>70</v>
      </c>
      <c r="D96" s="95" t="s">
        <v>171</v>
      </c>
      <c r="E96" s="95" t="s">
        <v>103</v>
      </c>
      <c r="F96" s="95"/>
      <c r="G96" s="100">
        <v>99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75"/>
      <c r="Y96" s="59"/>
    </row>
    <row r="97" spans="1:25" ht="16.5" outlineLevel="5" thickBot="1">
      <c r="A97" s="5" t="s">
        <v>110</v>
      </c>
      <c r="B97" s="21">
        <v>951</v>
      </c>
      <c r="C97" s="6" t="s">
        <v>70</v>
      </c>
      <c r="D97" s="6" t="s">
        <v>171</v>
      </c>
      <c r="E97" s="6" t="s">
        <v>104</v>
      </c>
      <c r="F97" s="6"/>
      <c r="G97" s="7">
        <f>G98</f>
        <v>0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</row>
    <row r="98" spans="1:25" ht="16.5" outlineLevel="5" thickBot="1">
      <c r="A98" s="90" t="s">
        <v>112</v>
      </c>
      <c r="B98" s="94">
        <v>951</v>
      </c>
      <c r="C98" s="95" t="s">
        <v>70</v>
      </c>
      <c r="D98" s="95" t="s">
        <v>171</v>
      </c>
      <c r="E98" s="95" t="s">
        <v>106</v>
      </c>
      <c r="F98" s="95"/>
      <c r="G98" s="100">
        <v>0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</row>
    <row r="99" spans="1:25" ht="19.5" customHeight="1" outlineLevel="6" thickBot="1">
      <c r="A99" s="96" t="s">
        <v>172</v>
      </c>
      <c r="B99" s="92">
        <v>951</v>
      </c>
      <c r="C99" s="93" t="s">
        <v>70</v>
      </c>
      <c r="D99" s="93" t="s">
        <v>173</v>
      </c>
      <c r="E99" s="93" t="s">
        <v>5</v>
      </c>
      <c r="F99" s="93"/>
      <c r="G99" s="16">
        <f>G100</f>
        <v>42.12</v>
      </c>
      <c r="H99" s="32" t="e">
        <f>#REF!+H100</f>
        <v>#REF!</v>
      </c>
      <c r="I99" s="32" t="e">
        <f>#REF!+I100</f>
        <v>#REF!</v>
      </c>
      <c r="J99" s="32" t="e">
        <f>#REF!+J100</f>
        <v>#REF!</v>
      </c>
      <c r="K99" s="32" t="e">
        <f>#REF!+K100</f>
        <v>#REF!</v>
      </c>
      <c r="L99" s="32" t="e">
        <f>#REF!+L100</f>
        <v>#REF!</v>
      </c>
      <c r="M99" s="32" t="e">
        <f>#REF!+M100</f>
        <v>#REF!</v>
      </c>
      <c r="N99" s="32" t="e">
        <f>#REF!+N100</f>
        <v>#REF!</v>
      </c>
      <c r="O99" s="32" t="e">
        <f>#REF!+O100</f>
        <v>#REF!</v>
      </c>
      <c r="P99" s="32" t="e">
        <f>#REF!+P100</f>
        <v>#REF!</v>
      </c>
      <c r="Q99" s="32" t="e">
        <f>#REF!+Q100</f>
        <v>#REF!</v>
      </c>
      <c r="R99" s="32" t="e">
        <f>#REF!+R100</f>
        <v>#REF!</v>
      </c>
      <c r="S99" s="32" t="e">
        <f>#REF!+S100</f>
        <v>#REF!</v>
      </c>
      <c r="T99" s="32" t="e">
        <f>#REF!+T100</f>
        <v>#REF!</v>
      </c>
      <c r="U99" s="32" t="e">
        <f>#REF!+U100</f>
        <v>#REF!</v>
      </c>
      <c r="V99" s="32" t="e">
        <f>#REF!+V100</f>
        <v>#REF!</v>
      </c>
      <c r="W99" s="32" t="e">
        <f>#REF!+W100</f>
        <v>#REF!</v>
      </c>
      <c r="X99" s="70" t="e">
        <f>#REF!+X100</f>
        <v>#REF!</v>
      </c>
      <c r="Y99" s="59" t="e">
        <f aca="true" t="shared" si="20" ref="Y99:Y107">X99/G99*100</f>
        <v>#REF!</v>
      </c>
    </row>
    <row r="100" spans="1:25" ht="16.5" customHeight="1" outlineLevel="4" thickBot="1">
      <c r="A100" s="5" t="s">
        <v>119</v>
      </c>
      <c r="B100" s="21">
        <v>951</v>
      </c>
      <c r="C100" s="6" t="s">
        <v>70</v>
      </c>
      <c r="D100" s="6" t="s">
        <v>173</v>
      </c>
      <c r="E100" s="6" t="s">
        <v>120</v>
      </c>
      <c r="F100" s="6"/>
      <c r="G100" s="7">
        <v>42.12</v>
      </c>
      <c r="H100" s="34">
        <f aca="true" t="shared" si="21" ref="H100:W100">H104</f>
        <v>0</v>
      </c>
      <c r="I100" s="34">
        <f t="shared" si="21"/>
        <v>0</v>
      </c>
      <c r="J100" s="34">
        <f t="shared" si="21"/>
        <v>0</v>
      </c>
      <c r="K100" s="34">
        <f t="shared" si="21"/>
        <v>0</v>
      </c>
      <c r="L100" s="34">
        <f t="shared" si="21"/>
        <v>0</v>
      </c>
      <c r="M100" s="34">
        <f t="shared" si="21"/>
        <v>0</v>
      </c>
      <c r="N100" s="34">
        <f t="shared" si="21"/>
        <v>0</v>
      </c>
      <c r="O100" s="34">
        <f t="shared" si="21"/>
        <v>0</v>
      </c>
      <c r="P100" s="34">
        <f t="shared" si="21"/>
        <v>0</v>
      </c>
      <c r="Q100" s="34">
        <f t="shared" si="21"/>
        <v>0</v>
      </c>
      <c r="R100" s="34">
        <f t="shared" si="21"/>
        <v>0</v>
      </c>
      <c r="S100" s="34">
        <f t="shared" si="21"/>
        <v>0</v>
      </c>
      <c r="T100" s="34">
        <f t="shared" si="21"/>
        <v>0</v>
      </c>
      <c r="U100" s="34">
        <f t="shared" si="21"/>
        <v>0</v>
      </c>
      <c r="V100" s="34">
        <f t="shared" si="21"/>
        <v>0</v>
      </c>
      <c r="W100" s="34">
        <f t="shared" si="21"/>
        <v>0</v>
      </c>
      <c r="X100" s="64">
        <f>X104</f>
        <v>1067.9833</v>
      </c>
      <c r="Y100" s="59">
        <f t="shared" si="20"/>
        <v>2535.572886989554</v>
      </c>
    </row>
    <row r="101" spans="1:25" ht="48" customHeight="1" outlineLevel="4" thickBot="1">
      <c r="A101" s="96" t="s">
        <v>314</v>
      </c>
      <c r="B101" s="92">
        <v>951</v>
      </c>
      <c r="C101" s="93" t="s">
        <v>70</v>
      </c>
      <c r="D101" s="93" t="s">
        <v>315</v>
      </c>
      <c r="E101" s="93" t="s">
        <v>5</v>
      </c>
      <c r="F101" s="93"/>
      <c r="G101" s="16">
        <f>G102</f>
        <v>2701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81"/>
      <c r="Y101" s="59"/>
    </row>
    <row r="102" spans="1:25" ht="15.75" customHeight="1" outlineLevel="4" thickBot="1">
      <c r="A102" s="5" t="s">
        <v>107</v>
      </c>
      <c r="B102" s="21">
        <v>951</v>
      </c>
      <c r="C102" s="6" t="s">
        <v>70</v>
      </c>
      <c r="D102" s="6" t="s">
        <v>315</v>
      </c>
      <c r="E102" s="6" t="s">
        <v>101</v>
      </c>
      <c r="F102" s="6"/>
      <c r="G102" s="7">
        <f>G103</f>
        <v>2701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81"/>
      <c r="Y102" s="59"/>
    </row>
    <row r="103" spans="1:25" ht="15.75" customHeight="1" outlineLevel="4" thickBot="1">
      <c r="A103" s="90" t="s">
        <v>109</v>
      </c>
      <c r="B103" s="94">
        <v>951</v>
      </c>
      <c r="C103" s="95" t="s">
        <v>70</v>
      </c>
      <c r="D103" s="95" t="s">
        <v>315</v>
      </c>
      <c r="E103" s="95" t="s">
        <v>103</v>
      </c>
      <c r="F103" s="95"/>
      <c r="G103" s="100">
        <v>2701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81"/>
      <c r="Y103" s="59"/>
    </row>
    <row r="104" spans="1:25" ht="32.25" outlineLevel="5" thickBot="1">
      <c r="A104" s="96" t="s">
        <v>174</v>
      </c>
      <c r="B104" s="92">
        <v>951</v>
      </c>
      <c r="C104" s="93" t="s">
        <v>70</v>
      </c>
      <c r="D104" s="93" t="s">
        <v>175</v>
      </c>
      <c r="E104" s="93" t="s">
        <v>5</v>
      </c>
      <c r="F104" s="93"/>
      <c r="G104" s="16">
        <f>G105+G108+G111</f>
        <v>19416.46</v>
      </c>
      <c r="H104" s="26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44"/>
      <c r="X104" s="65">
        <v>1067.9833</v>
      </c>
      <c r="Y104" s="59">
        <f t="shared" si="20"/>
        <v>5.500401721014027</v>
      </c>
    </row>
    <row r="105" spans="1:25" ht="18.75" customHeight="1" outlineLevel="6" thickBot="1">
      <c r="A105" s="5" t="s">
        <v>122</v>
      </c>
      <c r="B105" s="21">
        <v>951</v>
      </c>
      <c r="C105" s="6" t="s">
        <v>70</v>
      </c>
      <c r="D105" s="6" t="s">
        <v>175</v>
      </c>
      <c r="E105" s="6" t="s">
        <v>121</v>
      </c>
      <c r="F105" s="6"/>
      <c r="G105" s="7">
        <f>G106+G107</f>
        <v>12100.41</v>
      </c>
      <c r="H105" s="32">
        <f aca="true" t="shared" si="22" ref="H105:X106">H106</f>
        <v>0</v>
      </c>
      <c r="I105" s="32">
        <f t="shared" si="22"/>
        <v>0</v>
      </c>
      <c r="J105" s="32">
        <f t="shared" si="22"/>
        <v>0</v>
      </c>
      <c r="K105" s="32">
        <f t="shared" si="22"/>
        <v>0</v>
      </c>
      <c r="L105" s="32">
        <f t="shared" si="22"/>
        <v>0</v>
      </c>
      <c r="M105" s="32">
        <f t="shared" si="22"/>
        <v>0</v>
      </c>
      <c r="N105" s="32">
        <f t="shared" si="22"/>
        <v>0</v>
      </c>
      <c r="O105" s="32">
        <f t="shared" si="22"/>
        <v>0</v>
      </c>
      <c r="P105" s="32">
        <f t="shared" si="22"/>
        <v>0</v>
      </c>
      <c r="Q105" s="32">
        <f t="shared" si="22"/>
        <v>0</v>
      </c>
      <c r="R105" s="32">
        <f t="shared" si="22"/>
        <v>0</v>
      </c>
      <c r="S105" s="32">
        <f t="shared" si="22"/>
        <v>0</v>
      </c>
      <c r="T105" s="32">
        <f t="shared" si="22"/>
        <v>0</v>
      </c>
      <c r="U105" s="32">
        <f t="shared" si="22"/>
        <v>0</v>
      </c>
      <c r="V105" s="32">
        <f t="shared" si="22"/>
        <v>0</v>
      </c>
      <c r="W105" s="32">
        <f t="shared" si="22"/>
        <v>0</v>
      </c>
      <c r="X105" s="67">
        <f>X106</f>
        <v>16240.50148</v>
      </c>
      <c r="Y105" s="59">
        <f t="shared" si="20"/>
        <v>134.2144727327421</v>
      </c>
    </row>
    <row r="106" spans="1:25" ht="16.5" outlineLevel="6" thickBot="1">
      <c r="A106" s="90" t="s">
        <v>99</v>
      </c>
      <c r="B106" s="94">
        <v>951</v>
      </c>
      <c r="C106" s="95" t="s">
        <v>70</v>
      </c>
      <c r="D106" s="95" t="s">
        <v>175</v>
      </c>
      <c r="E106" s="95" t="s">
        <v>123</v>
      </c>
      <c r="F106" s="95"/>
      <c r="G106" s="100">
        <v>12090.41</v>
      </c>
      <c r="H106" s="35">
        <f t="shared" si="22"/>
        <v>0</v>
      </c>
      <c r="I106" s="35">
        <f t="shared" si="22"/>
        <v>0</v>
      </c>
      <c r="J106" s="35">
        <f t="shared" si="22"/>
        <v>0</v>
      </c>
      <c r="K106" s="35">
        <f t="shared" si="22"/>
        <v>0</v>
      </c>
      <c r="L106" s="35">
        <f t="shared" si="22"/>
        <v>0</v>
      </c>
      <c r="M106" s="35">
        <f t="shared" si="22"/>
        <v>0</v>
      </c>
      <c r="N106" s="35">
        <f t="shared" si="22"/>
        <v>0</v>
      </c>
      <c r="O106" s="35">
        <f t="shared" si="22"/>
        <v>0</v>
      </c>
      <c r="P106" s="35">
        <f t="shared" si="22"/>
        <v>0</v>
      </c>
      <c r="Q106" s="35">
        <f t="shared" si="22"/>
        <v>0</v>
      </c>
      <c r="R106" s="35">
        <f t="shared" si="22"/>
        <v>0</v>
      </c>
      <c r="S106" s="35">
        <f t="shared" si="22"/>
        <v>0</v>
      </c>
      <c r="T106" s="35">
        <f t="shared" si="22"/>
        <v>0</v>
      </c>
      <c r="U106" s="35">
        <f t="shared" si="22"/>
        <v>0</v>
      </c>
      <c r="V106" s="35">
        <f t="shared" si="22"/>
        <v>0</v>
      </c>
      <c r="W106" s="35">
        <f t="shared" si="22"/>
        <v>0</v>
      </c>
      <c r="X106" s="71">
        <f t="shared" si="22"/>
        <v>16240.50148</v>
      </c>
      <c r="Y106" s="59">
        <f t="shared" si="20"/>
        <v>134.32548176612704</v>
      </c>
    </row>
    <row r="107" spans="1:25" ht="32.25" outlineLevel="6" thickBot="1">
      <c r="A107" s="90" t="s">
        <v>100</v>
      </c>
      <c r="B107" s="94">
        <v>951</v>
      </c>
      <c r="C107" s="95" t="s">
        <v>70</v>
      </c>
      <c r="D107" s="95" t="s">
        <v>175</v>
      </c>
      <c r="E107" s="95" t="s">
        <v>124</v>
      </c>
      <c r="F107" s="95"/>
      <c r="G107" s="100">
        <v>10</v>
      </c>
      <c r="H107" s="27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45"/>
      <c r="X107" s="65">
        <v>16240.50148</v>
      </c>
      <c r="Y107" s="59">
        <f t="shared" si="20"/>
        <v>162405.0148</v>
      </c>
    </row>
    <row r="108" spans="1:25" ht="32.25" outlineLevel="6" thickBot="1">
      <c r="A108" s="5" t="s">
        <v>107</v>
      </c>
      <c r="B108" s="21">
        <v>951</v>
      </c>
      <c r="C108" s="6" t="s">
        <v>70</v>
      </c>
      <c r="D108" s="6" t="s">
        <v>175</v>
      </c>
      <c r="E108" s="6" t="s">
        <v>101</v>
      </c>
      <c r="F108" s="6"/>
      <c r="G108" s="7">
        <f>G109+G110</f>
        <v>7188.55</v>
      </c>
      <c r="H108" s="88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75"/>
      <c r="Y108" s="59"/>
    </row>
    <row r="109" spans="1:25" ht="32.25" outlineLevel="6" thickBot="1">
      <c r="A109" s="90" t="s">
        <v>108</v>
      </c>
      <c r="B109" s="94">
        <v>951</v>
      </c>
      <c r="C109" s="95" t="s">
        <v>70</v>
      </c>
      <c r="D109" s="95" t="s">
        <v>175</v>
      </c>
      <c r="E109" s="95" t="s">
        <v>102</v>
      </c>
      <c r="F109" s="95"/>
      <c r="G109" s="100">
        <v>0</v>
      </c>
      <c r="H109" s="88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75"/>
      <c r="Y109" s="59"/>
    </row>
    <row r="110" spans="1:25" ht="32.25" outlineLevel="6" thickBot="1">
      <c r="A110" s="90" t="s">
        <v>109</v>
      </c>
      <c r="B110" s="94">
        <v>951</v>
      </c>
      <c r="C110" s="95" t="s">
        <v>70</v>
      </c>
      <c r="D110" s="95" t="s">
        <v>175</v>
      </c>
      <c r="E110" s="95" t="s">
        <v>103</v>
      </c>
      <c r="F110" s="95"/>
      <c r="G110" s="100">
        <v>7188.55</v>
      </c>
      <c r="H110" s="88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75"/>
      <c r="Y110" s="59"/>
    </row>
    <row r="111" spans="1:25" ht="16.5" outlineLevel="6" thickBot="1">
      <c r="A111" s="5" t="s">
        <v>110</v>
      </c>
      <c r="B111" s="21">
        <v>951</v>
      </c>
      <c r="C111" s="6" t="s">
        <v>70</v>
      </c>
      <c r="D111" s="6" t="s">
        <v>175</v>
      </c>
      <c r="E111" s="6" t="s">
        <v>104</v>
      </c>
      <c r="F111" s="6"/>
      <c r="G111" s="7">
        <f>G112+G113</f>
        <v>127.5</v>
      </c>
      <c r="H111" s="88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75"/>
      <c r="Y111" s="59"/>
    </row>
    <row r="112" spans="1:25" ht="32.25" outlineLevel="6" thickBot="1">
      <c r="A112" s="90" t="s">
        <v>111</v>
      </c>
      <c r="B112" s="94">
        <v>951</v>
      </c>
      <c r="C112" s="95" t="s">
        <v>70</v>
      </c>
      <c r="D112" s="95" t="s">
        <v>175</v>
      </c>
      <c r="E112" s="95" t="s">
        <v>105</v>
      </c>
      <c r="F112" s="95"/>
      <c r="G112" s="100">
        <v>114.6</v>
      </c>
      <c r="H112" s="88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75"/>
      <c r="Y112" s="59"/>
    </row>
    <row r="113" spans="1:25" ht="16.5" outlineLevel="6" thickBot="1">
      <c r="A113" s="90" t="s">
        <v>112</v>
      </c>
      <c r="B113" s="94">
        <v>951</v>
      </c>
      <c r="C113" s="95" t="s">
        <v>70</v>
      </c>
      <c r="D113" s="95" t="s">
        <v>175</v>
      </c>
      <c r="E113" s="95" t="s">
        <v>106</v>
      </c>
      <c r="F113" s="95"/>
      <c r="G113" s="100">
        <v>12.9</v>
      </c>
      <c r="H113" s="88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75"/>
      <c r="Y113" s="59"/>
    </row>
    <row r="114" spans="1:25" ht="32.25" outlineLevel="6" thickBot="1">
      <c r="A114" s="116" t="s">
        <v>176</v>
      </c>
      <c r="B114" s="92">
        <v>951</v>
      </c>
      <c r="C114" s="93" t="s">
        <v>70</v>
      </c>
      <c r="D114" s="93" t="s">
        <v>177</v>
      </c>
      <c r="E114" s="93" t="s">
        <v>5</v>
      </c>
      <c r="F114" s="93"/>
      <c r="G114" s="16">
        <f>G115+G118</f>
        <v>1003.4</v>
      </c>
      <c r="H114" s="88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</row>
    <row r="115" spans="1:25" ht="32.25" outlineLevel="6" thickBot="1">
      <c r="A115" s="5" t="s">
        <v>98</v>
      </c>
      <c r="B115" s="21">
        <v>951</v>
      </c>
      <c r="C115" s="6" t="s">
        <v>70</v>
      </c>
      <c r="D115" s="6" t="s">
        <v>177</v>
      </c>
      <c r="E115" s="6" t="s">
        <v>95</v>
      </c>
      <c r="F115" s="6"/>
      <c r="G115" s="7">
        <f>G116+G117</f>
        <v>885.25</v>
      </c>
      <c r="H115" s="88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</row>
    <row r="116" spans="1:25" ht="16.5" outlineLevel="6" thickBot="1">
      <c r="A116" s="90" t="s">
        <v>99</v>
      </c>
      <c r="B116" s="94">
        <v>951</v>
      </c>
      <c r="C116" s="95" t="s">
        <v>70</v>
      </c>
      <c r="D116" s="95" t="s">
        <v>177</v>
      </c>
      <c r="E116" s="95" t="s">
        <v>96</v>
      </c>
      <c r="F116" s="95"/>
      <c r="G116" s="100">
        <v>885.25</v>
      </c>
      <c r="H116" s="88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</row>
    <row r="117" spans="1:25" ht="32.25" outlineLevel="6" thickBot="1">
      <c r="A117" s="90" t="s">
        <v>100</v>
      </c>
      <c r="B117" s="94">
        <v>951</v>
      </c>
      <c r="C117" s="95" t="s">
        <v>70</v>
      </c>
      <c r="D117" s="95" t="s">
        <v>177</v>
      </c>
      <c r="E117" s="95" t="s">
        <v>97</v>
      </c>
      <c r="F117" s="95"/>
      <c r="G117" s="100">
        <v>0</v>
      </c>
      <c r="H117" s="88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</row>
    <row r="118" spans="1:25" ht="32.25" outlineLevel="6" thickBot="1">
      <c r="A118" s="5" t="s">
        <v>107</v>
      </c>
      <c r="B118" s="21">
        <v>951</v>
      </c>
      <c r="C118" s="6" t="s">
        <v>70</v>
      </c>
      <c r="D118" s="6" t="s">
        <v>177</v>
      </c>
      <c r="E118" s="6" t="s">
        <v>101</v>
      </c>
      <c r="F118" s="6"/>
      <c r="G118" s="7">
        <f>G119+G120</f>
        <v>118.15</v>
      </c>
      <c r="H118" s="88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</row>
    <row r="119" spans="1:25" ht="32.25" outlineLevel="6" thickBot="1">
      <c r="A119" s="90" t="s">
        <v>108</v>
      </c>
      <c r="B119" s="94">
        <v>951</v>
      </c>
      <c r="C119" s="95" t="s">
        <v>70</v>
      </c>
      <c r="D119" s="95" t="s">
        <v>177</v>
      </c>
      <c r="E119" s="95" t="s">
        <v>102</v>
      </c>
      <c r="F119" s="95"/>
      <c r="G119" s="100">
        <v>0</v>
      </c>
      <c r="H119" s="88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</row>
    <row r="120" spans="1:25" ht="32.25" outlineLevel="6" thickBot="1">
      <c r="A120" s="90" t="s">
        <v>109</v>
      </c>
      <c r="B120" s="94">
        <v>951</v>
      </c>
      <c r="C120" s="95" t="s">
        <v>70</v>
      </c>
      <c r="D120" s="95" t="s">
        <v>177</v>
      </c>
      <c r="E120" s="95" t="s">
        <v>103</v>
      </c>
      <c r="F120" s="95"/>
      <c r="G120" s="100">
        <v>118.15</v>
      </c>
      <c r="H120" s="88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</row>
    <row r="121" spans="1:25" ht="34.5" customHeight="1" outlineLevel="6" thickBot="1">
      <c r="A121" s="116" t="s">
        <v>178</v>
      </c>
      <c r="B121" s="92">
        <v>951</v>
      </c>
      <c r="C121" s="93" t="s">
        <v>70</v>
      </c>
      <c r="D121" s="93" t="s">
        <v>179</v>
      </c>
      <c r="E121" s="93" t="s">
        <v>5</v>
      </c>
      <c r="F121" s="93"/>
      <c r="G121" s="16">
        <f>G122+G125</f>
        <v>538</v>
      </c>
      <c r="H121" s="88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</row>
    <row r="122" spans="1:25" ht="32.25" outlineLevel="6" thickBot="1">
      <c r="A122" s="5" t="s">
        <v>98</v>
      </c>
      <c r="B122" s="21">
        <v>951</v>
      </c>
      <c r="C122" s="6" t="s">
        <v>70</v>
      </c>
      <c r="D122" s="6" t="s">
        <v>179</v>
      </c>
      <c r="E122" s="6" t="s">
        <v>95</v>
      </c>
      <c r="F122" s="6"/>
      <c r="G122" s="7">
        <f>G123+G124</f>
        <v>427.04999999999995</v>
      </c>
      <c r="H122" s="88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</row>
    <row r="123" spans="1:25" ht="16.5" outlineLevel="6" thickBot="1">
      <c r="A123" s="90" t="s">
        <v>99</v>
      </c>
      <c r="B123" s="94">
        <v>951</v>
      </c>
      <c r="C123" s="95" t="s">
        <v>70</v>
      </c>
      <c r="D123" s="95" t="s">
        <v>179</v>
      </c>
      <c r="E123" s="95" t="s">
        <v>96</v>
      </c>
      <c r="F123" s="95"/>
      <c r="G123" s="100">
        <v>425.15</v>
      </c>
      <c r="H123" s="32">
        <f aca="true" t="shared" si="23" ref="H123:W123">H124</f>
        <v>0</v>
      </c>
      <c r="I123" s="32">
        <f t="shared" si="23"/>
        <v>0</v>
      </c>
      <c r="J123" s="32">
        <f t="shared" si="23"/>
        <v>0</v>
      </c>
      <c r="K123" s="32">
        <f t="shared" si="23"/>
        <v>0</v>
      </c>
      <c r="L123" s="32">
        <f t="shared" si="23"/>
        <v>0</v>
      </c>
      <c r="M123" s="32">
        <f t="shared" si="23"/>
        <v>0</v>
      </c>
      <c r="N123" s="32">
        <f t="shared" si="23"/>
        <v>0</v>
      </c>
      <c r="O123" s="32">
        <f t="shared" si="23"/>
        <v>0</v>
      </c>
      <c r="P123" s="32">
        <f t="shared" si="23"/>
        <v>0</v>
      </c>
      <c r="Q123" s="32">
        <f t="shared" si="23"/>
        <v>0</v>
      </c>
      <c r="R123" s="32">
        <f t="shared" si="23"/>
        <v>0</v>
      </c>
      <c r="S123" s="32">
        <f t="shared" si="23"/>
        <v>0</v>
      </c>
      <c r="T123" s="32">
        <f t="shared" si="23"/>
        <v>0</v>
      </c>
      <c r="U123" s="32">
        <f t="shared" si="23"/>
        <v>0</v>
      </c>
      <c r="V123" s="32">
        <f t="shared" si="23"/>
        <v>0</v>
      </c>
      <c r="W123" s="32">
        <f t="shared" si="23"/>
        <v>0</v>
      </c>
      <c r="X123" s="67">
        <f>X124</f>
        <v>332.248</v>
      </c>
      <c r="Y123" s="59">
        <f>X123/G123*100</f>
        <v>78.1484182053393</v>
      </c>
    </row>
    <row r="124" spans="1:25" ht="32.25" outlineLevel="6" thickBot="1">
      <c r="A124" s="90" t="s">
        <v>100</v>
      </c>
      <c r="B124" s="94">
        <v>951</v>
      </c>
      <c r="C124" s="95" t="s">
        <v>70</v>
      </c>
      <c r="D124" s="95" t="s">
        <v>179</v>
      </c>
      <c r="E124" s="95" t="s">
        <v>97</v>
      </c>
      <c r="F124" s="95"/>
      <c r="G124" s="100">
        <v>1.9</v>
      </c>
      <c r="H124" s="27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45"/>
      <c r="X124" s="65">
        <v>332.248</v>
      </c>
      <c r="Y124" s="59">
        <f>X124/G124*100</f>
        <v>17486.736842105263</v>
      </c>
    </row>
    <row r="125" spans="1:25" ht="32.25" outlineLevel="6" thickBot="1">
      <c r="A125" s="5" t="s">
        <v>107</v>
      </c>
      <c r="B125" s="21">
        <v>951</v>
      </c>
      <c r="C125" s="6" t="s">
        <v>70</v>
      </c>
      <c r="D125" s="6" t="s">
        <v>179</v>
      </c>
      <c r="E125" s="6" t="s">
        <v>101</v>
      </c>
      <c r="F125" s="6"/>
      <c r="G125" s="7">
        <f>G126+G127</f>
        <v>110.95</v>
      </c>
      <c r="H125" s="88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</row>
    <row r="126" spans="1:25" ht="32.25" outlineLevel="6" thickBot="1">
      <c r="A126" s="90" t="s">
        <v>108</v>
      </c>
      <c r="B126" s="94">
        <v>951</v>
      </c>
      <c r="C126" s="95" t="s">
        <v>70</v>
      </c>
      <c r="D126" s="95" t="s">
        <v>179</v>
      </c>
      <c r="E126" s="95" t="s">
        <v>102</v>
      </c>
      <c r="F126" s="95"/>
      <c r="G126" s="100">
        <v>0</v>
      </c>
      <c r="H126" s="88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</row>
    <row r="127" spans="1:25" ht="32.25" outlineLevel="6" thickBot="1">
      <c r="A127" s="90" t="s">
        <v>109</v>
      </c>
      <c r="B127" s="94">
        <v>951</v>
      </c>
      <c r="C127" s="95" t="s">
        <v>70</v>
      </c>
      <c r="D127" s="95" t="s">
        <v>179</v>
      </c>
      <c r="E127" s="95" t="s">
        <v>103</v>
      </c>
      <c r="F127" s="95"/>
      <c r="G127" s="100">
        <v>110.95</v>
      </c>
      <c r="H127" s="88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34.5" customHeight="1" outlineLevel="6" thickBot="1">
      <c r="A128" s="116" t="s">
        <v>180</v>
      </c>
      <c r="B128" s="92">
        <v>951</v>
      </c>
      <c r="C128" s="93" t="s">
        <v>70</v>
      </c>
      <c r="D128" s="93" t="s">
        <v>181</v>
      </c>
      <c r="E128" s="93" t="s">
        <v>5</v>
      </c>
      <c r="F128" s="93"/>
      <c r="G128" s="16">
        <f>G129+G131</f>
        <v>652</v>
      </c>
      <c r="H128" s="88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32.25" outlineLevel="6" thickBot="1">
      <c r="A129" s="5" t="s">
        <v>98</v>
      </c>
      <c r="B129" s="21">
        <v>951</v>
      </c>
      <c r="C129" s="6" t="s">
        <v>70</v>
      </c>
      <c r="D129" s="6" t="s">
        <v>181</v>
      </c>
      <c r="E129" s="6" t="s">
        <v>95</v>
      </c>
      <c r="F129" s="6"/>
      <c r="G129" s="7">
        <f>G130</f>
        <v>609.7</v>
      </c>
      <c r="H129" s="88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16.5" outlineLevel="6" thickBot="1">
      <c r="A130" s="90" t="s">
        <v>99</v>
      </c>
      <c r="B130" s="94">
        <v>951</v>
      </c>
      <c r="C130" s="95" t="s">
        <v>70</v>
      </c>
      <c r="D130" s="95" t="s">
        <v>181</v>
      </c>
      <c r="E130" s="95" t="s">
        <v>96</v>
      </c>
      <c r="F130" s="117"/>
      <c r="G130" s="100">
        <v>609.7</v>
      </c>
      <c r="H130" s="32">
        <f aca="true" t="shared" si="24" ref="H130:W130">H131</f>
        <v>0</v>
      </c>
      <c r="I130" s="32">
        <f t="shared" si="24"/>
        <v>0</v>
      </c>
      <c r="J130" s="32">
        <f t="shared" si="24"/>
        <v>0</v>
      </c>
      <c r="K130" s="32">
        <f t="shared" si="24"/>
        <v>0</v>
      </c>
      <c r="L130" s="32">
        <f t="shared" si="24"/>
        <v>0</v>
      </c>
      <c r="M130" s="32">
        <f t="shared" si="24"/>
        <v>0</v>
      </c>
      <c r="N130" s="32">
        <f t="shared" si="24"/>
        <v>0</v>
      </c>
      <c r="O130" s="32">
        <f t="shared" si="24"/>
        <v>0</v>
      </c>
      <c r="P130" s="32">
        <f t="shared" si="24"/>
        <v>0</v>
      </c>
      <c r="Q130" s="32">
        <f t="shared" si="24"/>
        <v>0</v>
      </c>
      <c r="R130" s="32">
        <f t="shared" si="24"/>
        <v>0</v>
      </c>
      <c r="S130" s="32">
        <f t="shared" si="24"/>
        <v>0</v>
      </c>
      <c r="T130" s="32">
        <f t="shared" si="24"/>
        <v>0</v>
      </c>
      <c r="U130" s="32">
        <f t="shared" si="24"/>
        <v>0</v>
      </c>
      <c r="V130" s="32">
        <f t="shared" si="24"/>
        <v>0</v>
      </c>
      <c r="W130" s="32">
        <f t="shared" si="24"/>
        <v>0</v>
      </c>
      <c r="X130" s="67">
        <f>X131</f>
        <v>330.176</v>
      </c>
      <c r="Y130" s="59">
        <f>X130/G130*100</f>
        <v>54.15384615384615</v>
      </c>
    </row>
    <row r="131" spans="1:25" ht="32.25" outlineLevel="6" thickBot="1">
      <c r="A131" s="5" t="s">
        <v>107</v>
      </c>
      <c r="B131" s="21">
        <v>951</v>
      </c>
      <c r="C131" s="6" t="s">
        <v>70</v>
      </c>
      <c r="D131" s="6" t="s">
        <v>181</v>
      </c>
      <c r="E131" s="6" t="s">
        <v>101</v>
      </c>
      <c r="F131" s="118"/>
      <c r="G131" s="7">
        <f>G132+G133</f>
        <v>42.3</v>
      </c>
      <c r="H131" s="27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45"/>
      <c r="X131" s="65">
        <v>330.176</v>
      </c>
      <c r="Y131" s="59">
        <f>X131/G131*100</f>
        <v>780.5579196217494</v>
      </c>
    </row>
    <row r="132" spans="1:25" ht="32.25" outlineLevel="6" thickBot="1">
      <c r="A132" s="90" t="s">
        <v>108</v>
      </c>
      <c r="B132" s="94">
        <v>951</v>
      </c>
      <c r="C132" s="95" t="s">
        <v>70</v>
      </c>
      <c r="D132" s="95" t="s">
        <v>181</v>
      </c>
      <c r="E132" s="95" t="s">
        <v>102</v>
      </c>
      <c r="F132" s="117"/>
      <c r="G132" s="100">
        <v>0</v>
      </c>
      <c r="H132" s="88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32.25" outlineLevel="6" thickBot="1">
      <c r="A133" s="90" t="s">
        <v>109</v>
      </c>
      <c r="B133" s="94">
        <v>951</v>
      </c>
      <c r="C133" s="95" t="s">
        <v>70</v>
      </c>
      <c r="D133" s="95" t="s">
        <v>181</v>
      </c>
      <c r="E133" s="95" t="s">
        <v>103</v>
      </c>
      <c r="F133" s="117"/>
      <c r="G133" s="100">
        <v>42.3</v>
      </c>
      <c r="H133" s="88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18.75" customHeight="1" outlineLevel="6" thickBot="1">
      <c r="A134" s="13" t="s">
        <v>182</v>
      </c>
      <c r="B134" s="19">
        <v>951</v>
      </c>
      <c r="C134" s="11" t="s">
        <v>70</v>
      </c>
      <c r="D134" s="11" t="s">
        <v>6</v>
      </c>
      <c r="E134" s="11" t="s">
        <v>5</v>
      </c>
      <c r="F134" s="11"/>
      <c r="G134" s="12">
        <f>G142+G149+G135</f>
        <v>275.1</v>
      </c>
      <c r="H134" s="88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48" outlineLevel="6" thickBot="1">
      <c r="A135" s="116" t="s">
        <v>320</v>
      </c>
      <c r="B135" s="92">
        <v>951</v>
      </c>
      <c r="C135" s="109" t="s">
        <v>70</v>
      </c>
      <c r="D135" s="109" t="s">
        <v>316</v>
      </c>
      <c r="E135" s="109" t="s">
        <v>5</v>
      </c>
      <c r="F135" s="109"/>
      <c r="G135" s="125">
        <f>G136+G139</f>
        <v>105.1</v>
      </c>
      <c r="H135" s="88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6.75" customHeight="1" outlineLevel="6" thickBot="1">
      <c r="A136" s="5" t="s">
        <v>321</v>
      </c>
      <c r="B136" s="21">
        <v>951</v>
      </c>
      <c r="C136" s="6" t="s">
        <v>70</v>
      </c>
      <c r="D136" s="6" t="s">
        <v>317</v>
      </c>
      <c r="E136" s="6" t="s">
        <v>5</v>
      </c>
      <c r="F136" s="11"/>
      <c r="G136" s="7">
        <f>G137</f>
        <v>70.5</v>
      </c>
      <c r="H136" s="88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32.25" outlineLevel="6" thickBot="1">
      <c r="A137" s="90" t="s">
        <v>107</v>
      </c>
      <c r="B137" s="94">
        <v>951</v>
      </c>
      <c r="C137" s="95" t="s">
        <v>70</v>
      </c>
      <c r="D137" s="95" t="s">
        <v>317</v>
      </c>
      <c r="E137" s="95" t="s">
        <v>101</v>
      </c>
      <c r="F137" s="11"/>
      <c r="G137" s="100">
        <f>G138</f>
        <v>70.5</v>
      </c>
      <c r="H137" s="88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32.25" outlineLevel="6" thickBot="1">
      <c r="A138" s="90" t="s">
        <v>109</v>
      </c>
      <c r="B138" s="94">
        <v>951</v>
      </c>
      <c r="C138" s="95" t="s">
        <v>70</v>
      </c>
      <c r="D138" s="95" t="s">
        <v>317</v>
      </c>
      <c r="E138" s="95" t="s">
        <v>103</v>
      </c>
      <c r="F138" s="11"/>
      <c r="G138" s="100">
        <v>70.5</v>
      </c>
      <c r="H138" s="88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35.25" customHeight="1" outlineLevel="6" thickBot="1">
      <c r="A139" s="5" t="s">
        <v>319</v>
      </c>
      <c r="B139" s="21">
        <v>951</v>
      </c>
      <c r="C139" s="6" t="s">
        <v>70</v>
      </c>
      <c r="D139" s="6" t="s">
        <v>318</v>
      </c>
      <c r="E139" s="6" t="s">
        <v>5</v>
      </c>
      <c r="F139" s="11"/>
      <c r="G139" s="7">
        <f>G140</f>
        <v>34.6</v>
      </c>
      <c r="H139" s="88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32.25" outlineLevel="6" thickBot="1">
      <c r="A140" s="90" t="s">
        <v>107</v>
      </c>
      <c r="B140" s="94">
        <v>951</v>
      </c>
      <c r="C140" s="95" t="s">
        <v>70</v>
      </c>
      <c r="D140" s="95" t="s">
        <v>318</v>
      </c>
      <c r="E140" s="95" t="s">
        <v>101</v>
      </c>
      <c r="F140" s="11"/>
      <c r="G140" s="100">
        <f>G141</f>
        <v>34.6</v>
      </c>
      <c r="H140" s="88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2.25" outlineLevel="6" thickBot="1">
      <c r="A141" s="90" t="s">
        <v>109</v>
      </c>
      <c r="B141" s="94">
        <v>951</v>
      </c>
      <c r="C141" s="95" t="s">
        <v>70</v>
      </c>
      <c r="D141" s="95" t="s">
        <v>318</v>
      </c>
      <c r="E141" s="95" t="s">
        <v>103</v>
      </c>
      <c r="F141" s="11"/>
      <c r="G141" s="100">
        <v>34.6</v>
      </c>
      <c r="H141" s="88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2.25" outlineLevel="6" thickBot="1">
      <c r="A142" s="96" t="s">
        <v>183</v>
      </c>
      <c r="B142" s="92">
        <v>951</v>
      </c>
      <c r="C142" s="93" t="s">
        <v>70</v>
      </c>
      <c r="D142" s="93" t="s">
        <v>42</v>
      </c>
      <c r="E142" s="93" t="s">
        <v>5</v>
      </c>
      <c r="F142" s="93"/>
      <c r="G142" s="16">
        <f>G143+G146</f>
        <v>90</v>
      </c>
      <c r="H142" s="88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32.25" outlineLevel="6" thickBot="1">
      <c r="A143" s="5" t="s">
        <v>184</v>
      </c>
      <c r="B143" s="21">
        <v>951</v>
      </c>
      <c r="C143" s="6" t="s">
        <v>70</v>
      </c>
      <c r="D143" s="6" t="s">
        <v>185</v>
      </c>
      <c r="E143" s="6" t="s">
        <v>5</v>
      </c>
      <c r="F143" s="6"/>
      <c r="G143" s="7">
        <f>G144</f>
        <v>80</v>
      </c>
      <c r="H143" s="88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2.25" outlineLevel="6" thickBot="1">
      <c r="A144" s="90" t="s">
        <v>107</v>
      </c>
      <c r="B144" s="94">
        <v>951</v>
      </c>
      <c r="C144" s="95" t="s">
        <v>70</v>
      </c>
      <c r="D144" s="95" t="s">
        <v>185</v>
      </c>
      <c r="E144" s="95" t="s">
        <v>101</v>
      </c>
      <c r="F144" s="95"/>
      <c r="G144" s="100">
        <f>G145</f>
        <v>80</v>
      </c>
      <c r="H144" s="32">
        <f aca="true" t="shared" si="25" ref="H144:W144">H145</f>
        <v>0</v>
      </c>
      <c r="I144" s="32">
        <f t="shared" si="25"/>
        <v>0</v>
      </c>
      <c r="J144" s="32">
        <f t="shared" si="25"/>
        <v>0</v>
      </c>
      <c r="K144" s="32">
        <f t="shared" si="25"/>
        <v>0</v>
      </c>
      <c r="L144" s="32">
        <f t="shared" si="25"/>
        <v>0</v>
      </c>
      <c r="M144" s="32">
        <f t="shared" si="25"/>
        <v>0</v>
      </c>
      <c r="N144" s="32">
        <f t="shared" si="25"/>
        <v>0</v>
      </c>
      <c r="O144" s="32">
        <f t="shared" si="25"/>
        <v>0</v>
      </c>
      <c r="P144" s="32">
        <f t="shared" si="25"/>
        <v>0</v>
      </c>
      <c r="Q144" s="32">
        <f t="shared" si="25"/>
        <v>0</v>
      </c>
      <c r="R144" s="32">
        <f t="shared" si="25"/>
        <v>0</v>
      </c>
      <c r="S144" s="32">
        <f t="shared" si="25"/>
        <v>0</v>
      </c>
      <c r="T144" s="32">
        <f t="shared" si="25"/>
        <v>0</v>
      </c>
      <c r="U144" s="32">
        <f t="shared" si="25"/>
        <v>0</v>
      </c>
      <c r="V144" s="32">
        <f t="shared" si="25"/>
        <v>0</v>
      </c>
      <c r="W144" s="32">
        <f t="shared" si="25"/>
        <v>0</v>
      </c>
      <c r="X144" s="67">
        <f>X145</f>
        <v>409.75398</v>
      </c>
      <c r="Y144" s="59">
        <f>X144/G144*100</f>
        <v>512.192475</v>
      </c>
    </row>
    <row r="145" spans="1:25" ht="32.25" outlineLevel="6" thickBot="1">
      <c r="A145" s="90" t="s">
        <v>109</v>
      </c>
      <c r="B145" s="94">
        <v>951</v>
      </c>
      <c r="C145" s="95" t="s">
        <v>70</v>
      </c>
      <c r="D145" s="95" t="s">
        <v>185</v>
      </c>
      <c r="E145" s="95" t="s">
        <v>103</v>
      </c>
      <c r="F145" s="95"/>
      <c r="G145" s="100">
        <v>80</v>
      </c>
      <c r="H145" s="27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45"/>
      <c r="X145" s="65">
        <v>409.75398</v>
      </c>
      <c r="Y145" s="59">
        <f>X145/G145*100</f>
        <v>512.192475</v>
      </c>
    </row>
    <row r="146" spans="1:25" ht="32.25" outlineLevel="6" thickBot="1">
      <c r="A146" s="5" t="s">
        <v>186</v>
      </c>
      <c r="B146" s="21">
        <v>951</v>
      </c>
      <c r="C146" s="6" t="s">
        <v>70</v>
      </c>
      <c r="D146" s="6" t="s">
        <v>187</v>
      </c>
      <c r="E146" s="6" t="s">
        <v>5</v>
      </c>
      <c r="F146" s="6"/>
      <c r="G146" s="7">
        <f>G147</f>
        <v>10</v>
      </c>
      <c r="H146" s="88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</row>
    <row r="147" spans="1:25" ht="32.25" outlineLevel="6" thickBot="1">
      <c r="A147" s="90" t="s">
        <v>107</v>
      </c>
      <c r="B147" s="94">
        <v>951</v>
      </c>
      <c r="C147" s="95" t="s">
        <v>70</v>
      </c>
      <c r="D147" s="95" t="s">
        <v>187</v>
      </c>
      <c r="E147" s="95" t="s">
        <v>101</v>
      </c>
      <c r="F147" s="95"/>
      <c r="G147" s="100">
        <f>G148</f>
        <v>10</v>
      </c>
      <c r="H147" s="88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32.25" outlineLevel="6" thickBot="1">
      <c r="A148" s="90" t="s">
        <v>109</v>
      </c>
      <c r="B148" s="94">
        <v>951</v>
      </c>
      <c r="C148" s="95" t="s">
        <v>70</v>
      </c>
      <c r="D148" s="95" t="s">
        <v>187</v>
      </c>
      <c r="E148" s="95" t="s">
        <v>103</v>
      </c>
      <c r="F148" s="95"/>
      <c r="G148" s="100">
        <v>10</v>
      </c>
      <c r="H148" s="88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32.25" outlineLevel="6" thickBot="1">
      <c r="A149" s="96" t="s">
        <v>125</v>
      </c>
      <c r="B149" s="92">
        <v>951</v>
      </c>
      <c r="C149" s="93" t="s">
        <v>70</v>
      </c>
      <c r="D149" s="93" t="s">
        <v>188</v>
      </c>
      <c r="E149" s="93" t="s">
        <v>5</v>
      </c>
      <c r="F149" s="93"/>
      <c r="G149" s="16">
        <f>G150</f>
        <v>80</v>
      </c>
      <c r="H149" s="88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48" outlineLevel="6" thickBot="1">
      <c r="A150" s="5" t="s">
        <v>189</v>
      </c>
      <c r="B150" s="21">
        <v>951</v>
      </c>
      <c r="C150" s="6" t="s">
        <v>70</v>
      </c>
      <c r="D150" s="6" t="s">
        <v>190</v>
      </c>
      <c r="E150" s="6" t="s">
        <v>5</v>
      </c>
      <c r="F150" s="6"/>
      <c r="G150" s="7">
        <f>G151</f>
        <v>80</v>
      </c>
      <c r="H150" s="40">
        <f aca="true" t="shared" si="26" ref="H150:X152">H151</f>
        <v>0</v>
      </c>
      <c r="I150" s="40">
        <f t="shared" si="26"/>
        <v>0</v>
      </c>
      <c r="J150" s="40">
        <f t="shared" si="26"/>
        <v>0</v>
      </c>
      <c r="K150" s="40">
        <f t="shared" si="26"/>
        <v>0</v>
      </c>
      <c r="L150" s="40">
        <f t="shared" si="26"/>
        <v>0</v>
      </c>
      <c r="M150" s="40">
        <f t="shared" si="26"/>
        <v>0</v>
      </c>
      <c r="N150" s="40">
        <f t="shared" si="26"/>
        <v>0</v>
      </c>
      <c r="O150" s="40">
        <f t="shared" si="26"/>
        <v>0</v>
      </c>
      <c r="P150" s="40">
        <f t="shared" si="26"/>
        <v>0</v>
      </c>
      <c r="Q150" s="40">
        <f t="shared" si="26"/>
        <v>0</v>
      </c>
      <c r="R150" s="40">
        <f t="shared" si="26"/>
        <v>0</v>
      </c>
      <c r="S150" s="40">
        <f t="shared" si="26"/>
        <v>0</v>
      </c>
      <c r="T150" s="40">
        <f t="shared" si="26"/>
        <v>0</v>
      </c>
      <c r="U150" s="40">
        <f t="shared" si="26"/>
        <v>0</v>
      </c>
      <c r="V150" s="40">
        <f t="shared" si="26"/>
        <v>0</v>
      </c>
      <c r="W150" s="40">
        <f t="shared" si="26"/>
        <v>0</v>
      </c>
      <c r="X150" s="72">
        <f t="shared" si="26"/>
        <v>1027.32</v>
      </c>
      <c r="Y150" s="59">
        <f aca="true" t="shared" si="27" ref="Y150:Y158">X150/G150*100</f>
        <v>1284.15</v>
      </c>
    </row>
    <row r="151" spans="1:25" ht="32.25" outlineLevel="6" thickBot="1">
      <c r="A151" s="90" t="s">
        <v>107</v>
      </c>
      <c r="B151" s="94">
        <v>951</v>
      </c>
      <c r="C151" s="95" t="s">
        <v>70</v>
      </c>
      <c r="D151" s="95" t="s">
        <v>190</v>
      </c>
      <c r="E151" s="95" t="s">
        <v>101</v>
      </c>
      <c r="F151" s="95"/>
      <c r="G151" s="100">
        <f>G152</f>
        <v>80</v>
      </c>
      <c r="H151" s="32">
        <f t="shared" si="26"/>
        <v>0</v>
      </c>
      <c r="I151" s="32">
        <f t="shared" si="26"/>
        <v>0</v>
      </c>
      <c r="J151" s="32">
        <f t="shared" si="26"/>
        <v>0</v>
      </c>
      <c r="K151" s="32">
        <f t="shared" si="26"/>
        <v>0</v>
      </c>
      <c r="L151" s="32">
        <f t="shared" si="26"/>
        <v>0</v>
      </c>
      <c r="M151" s="32">
        <f t="shared" si="26"/>
        <v>0</v>
      </c>
      <c r="N151" s="32">
        <f t="shared" si="26"/>
        <v>0</v>
      </c>
      <c r="O151" s="32">
        <f t="shared" si="26"/>
        <v>0</v>
      </c>
      <c r="P151" s="32">
        <f t="shared" si="26"/>
        <v>0</v>
      </c>
      <c r="Q151" s="32">
        <f t="shared" si="26"/>
        <v>0</v>
      </c>
      <c r="R151" s="32">
        <f t="shared" si="26"/>
        <v>0</v>
      </c>
      <c r="S151" s="32">
        <f t="shared" si="26"/>
        <v>0</v>
      </c>
      <c r="T151" s="32">
        <f t="shared" si="26"/>
        <v>0</v>
      </c>
      <c r="U151" s="32">
        <f t="shared" si="26"/>
        <v>0</v>
      </c>
      <c r="V151" s="32">
        <f t="shared" si="26"/>
        <v>0</v>
      </c>
      <c r="W151" s="32">
        <f t="shared" si="26"/>
        <v>0</v>
      </c>
      <c r="X151" s="67">
        <f t="shared" si="26"/>
        <v>1027.32</v>
      </c>
      <c r="Y151" s="59">
        <f t="shared" si="27"/>
        <v>1284.15</v>
      </c>
    </row>
    <row r="152" spans="1:25" ht="32.25" outlineLevel="6" thickBot="1">
      <c r="A152" s="90" t="s">
        <v>109</v>
      </c>
      <c r="B152" s="94">
        <v>951</v>
      </c>
      <c r="C152" s="95" t="s">
        <v>70</v>
      </c>
      <c r="D152" s="95" t="s">
        <v>190</v>
      </c>
      <c r="E152" s="95" t="s">
        <v>103</v>
      </c>
      <c r="F152" s="95"/>
      <c r="G152" s="100">
        <v>80</v>
      </c>
      <c r="H152" s="34">
        <f t="shared" si="26"/>
        <v>0</v>
      </c>
      <c r="I152" s="34">
        <f t="shared" si="26"/>
        <v>0</v>
      </c>
      <c r="J152" s="34">
        <f t="shared" si="26"/>
        <v>0</v>
      </c>
      <c r="K152" s="34">
        <f t="shared" si="26"/>
        <v>0</v>
      </c>
      <c r="L152" s="34">
        <f t="shared" si="26"/>
        <v>0</v>
      </c>
      <c r="M152" s="34">
        <f t="shared" si="26"/>
        <v>0</v>
      </c>
      <c r="N152" s="34">
        <f t="shared" si="26"/>
        <v>0</v>
      </c>
      <c r="O152" s="34">
        <f t="shared" si="26"/>
        <v>0</v>
      </c>
      <c r="P152" s="34">
        <f t="shared" si="26"/>
        <v>0</v>
      </c>
      <c r="Q152" s="34">
        <f t="shared" si="26"/>
        <v>0</v>
      </c>
      <c r="R152" s="34">
        <f t="shared" si="26"/>
        <v>0</v>
      </c>
      <c r="S152" s="34">
        <f t="shared" si="26"/>
        <v>0</v>
      </c>
      <c r="T152" s="34">
        <f t="shared" si="26"/>
        <v>0</v>
      </c>
      <c r="U152" s="34">
        <f t="shared" si="26"/>
        <v>0</v>
      </c>
      <c r="V152" s="34">
        <f t="shared" si="26"/>
        <v>0</v>
      </c>
      <c r="W152" s="34">
        <f t="shared" si="26"/>
        <v>0</v>
      </c>
      <c r="X152" s="68">
        <f t="shared" si="26"/>
        <v>1027.32</v>
      </c>
      <c r="Y152" s="59">
        <f t="shared" si="27"/>
        <v>1284.15</v>
      </c>
    </row>
    <row r="153" spans="1:25" ht="16.5" outlineLevel="6" thickBot="1">
      <c r="A153" s="119" t="s">
        <v>191</v>
      </c>
      <c r="B153" s="133">
        <v>951</v>
      </c>
      <c r="C153" s="39" t="s">
        <v>192</v>
      </c>
      <c r="D153" s="39" t="s">
        <v>6</v>
      </c>
      <c r="E153" s="39" t="s">
        <v>5</v>
      </c>
      <c r="F153" s="120"/>
      <c r="G153" s="121">
        <f>G154</f>
        <v>1580.48</v>
      </c>
      <c r="H153" s="27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45"/>
      <c r="X153" s="65">
        <v>1027.32</v>
      </c>
      <c r="Y153" s="59">
        <f t="shared" si="27"/>
        <v>65.00050617533914</v>
      </c>
    </row>
    <row r="154" spans="1:25" ht="18" customHeight="1" outlineLevel="6" thickBot="1">
      <c r="A154" s="30" t="s">
        <v>85</v>
      </c>
      <c r="B154" s="19">
        <v>951</v>
      </c>
      <c r="C154" s="9" t="s">
        <v>86</v>
      </c>
      <c r="D154" s="9" t="s">
        <v>6</v>
      </c>
      <c r="E154" s="9" t="s">
        <v>5</v>
      </c>
      <c r="F154" s="122" t="s">
        <v>5</v>
      </c>
      <c r="G154" s="31">
        <f>G155</f>
        <v>1580.48</v>
      </c>
      <c r="H154" s="29" t="e">
        <f>H155+#REF!</f>
        <v>#REF!</v>
      </c>
      <c r="I154" s="29" t="e">
        <f>I155+#REF!</f>
        <v>#REF!</v>
      </c>
      <c r="J154" s="29" t="e">
        <f>J155+#REF!</f>
        <v>#REF!</v>
      </c>
      <c r="K154" s="29" t="e">
        <f>K155+#REF!</f>
        <v>#REF!</v>
      </c>
      <c r="L154" s="29" t="e">
        <f>L155+#REF!</f>
        <v>#REF!</v>
      </c>
      <c r="M154" s="29" t="e">
        <f>M155+#REF!</f>
        <v>#REF!</v>
      </c>
      <c r="N154" s="29" t="e">
        <f>N155+#REF!</f>
        <v>#REF!</v>
      </c>
      <c r="O154" s="29" t="e">
        <f>O155+#REF!</f>
        <v>#REF!</v>
      </c>
      <c r="P154" s="29" t="e">
        <f>P155+#REF!</f>
        <v>#REF!</v>
      </c>
      <c r="Q154" s="29" t="e">
        <f>Q155+#REF!</f>
        <v>#REF!</v>
      </c>
      <c r="R154" s="29" t="e">
        <f>R155+#REF!</f>
        <v>#REF!</v>
      </c>
      <c r="S154" s="29" t="e">
        <f>S155+#REF!</f>
        <v>#REF!</v>
      </c>
      <c r="T154" s="29" t="e">
        <f>T155+#REF!</f>
        <v>#REF!</v>
      </c>
      <c r="U154" s="29" t="e">
        <f>U155+#REF!</f>
        <v>#REF!</v>
      </c>
      <c r="V154" s="29" t="e">
        <f>V155+#REF!</f>
        <v>#REF!</v>
      </c>
      <c r="W154" s="29" t="e">
        <f>W155+#REF!</f>
        <v>#REF!</v>
      </c>
      <c r="X154" s="73" t="e">
        <f>X155+#REF!</f>
        <v>#REF!</v>
      </c>
      <c r="Y154" s="59" t="e">
        <f t="shared" si="27"/>
        <v>#REF!</v>
      </c>
    </row>
    <row r="155" spans="1:25" ht="34.5" customHeight="1" outlineLevel="3" thickBot="1">
      <c r="A155" s="114" t="s">
        <v>158</v>
      </c>
      <c r="B155" s="19">
        <v>951</v>
      </c>
      <c r="C155" s="11" t="s">
        <v>86</v>
      </c>
      <c r="D155" s="11" t="s">
        <v>159</v>
      </c>
      <c r="E155" s="11" t="s">
        <v>5</v>
      </c>
      <c r="F155" s="123"/>
      <c r="G155" s="32">
        <f>G156</f>
        <v>1580.48</v>
      </c>
      <c r="H155" s="31">
        <f aca="true" t="shared" si="28" ref="H155:X157">H156</f>
        <v>0</v>
      </c>
      <c r="I155" s="31">
        <f t="shared" si="28"/>
        <v>0</v>
      </c>
      <c r="J155" s="31">
        <f t="shared" si="28"/>
        <v>0</v>
      </c>
      <c r="K155" s="31">
        <f t="shared" si="28"/>
        <v>0</v>
      </c>
      <c r="L155" s="31">
        <f t="shared" si="28"/>
        <v>0</v>
      </c>
      <c r="M155" s="31">
        <f t="shared" si="28"/>
        <v>0</v>
      </c>
      <c r="N155" s="31">
        <f t="shared" si="28"/>
        <v>0</v>
      </c>
      <c r="O155" s="31">
        <f t="shared" si="28"/>
        <v>0</v>
      </c>
      <c r="P155" s="31">
        <f t="shared" si="28"/>
        <v>0</v>
      </c>
      <c r="Q155" s="31">
        <f t="shared" si="28"/>
        <v>0</v>
      </c>
      <c r="R155" s="31">
        <f t="shared" si="28"/>
        <v>0</v>
      </c>
      <c r="S155" s="31">
        <f t="shared" si="28"/>
        <v>0</v>
      </c>
      <c r="T155" s="31">
        <f t="shared" si="28"/>
        <v>0</v>
      </c>
      <c r="U155" s="31">
        <f t="shared" si="28"/>
        <v>0</v>
      </c>
      <c r="V155" s="31">
        <f t="shared" si="28"/>
        <v>0</v>
      </c>
      <c r="W155" s="31">
        <f t="shared" si="28"/>
        <v>0</v>
      </c>
      <c r="X155" s="66">
        <f t="shared" si="28"/>
        <v>67.348</v>
      </c>
      <c r="Y155" s="59">
        <f t="shared" si="27"/>
        <v>4.261237092528852</v>
      </c>
    </row>
    <row r="156" spans="1:25" ht="18.75" customHeight="1" outlineLevel="3" thickBot="1">
      <c r="A156" s="114" t="s">
        <v>160</v>
      </c>
      <c r="B156" s="19">
        <v>951</v>
      </c>
      <c r="C156" s="11" t="s">
        <v>86</v>
      </c>
      <c r="D156" s="11" t="s">
        <v>161</v>
      </c>
      <c r="E156" s="11" t="s">
        <v>5</v>
      </c>
      <c r="F156" s="123"/>
      <c r="G156" s="32">
        <f>G157</f>
        <v>1580.48</v>
      </c>
      <c r="H156" s="32">
        <f t="shared" si="28"/>
        <v>0</v>
      </c>
      <c r="I156" s="32">
        <f t="shared" si="28"/>
        <v>0</v>
      </c>
      <c r="J156" s="32">
        <f t="shared" si="28"/>
        <v>0</v>
      </c>
      <c r="K156" s="32">
        <f t="shared" si="28"/>
        <v>0</v>
      </c>
      <c r="L156" s="32">
        <f t="shared" si="28"/>
        <v>0</v>
      </c>
      <c r="M156" s="32">
        <f t="shared" si="28"/>
        <v>0</v>
      </c>
      <c r="N156" s="32">
        <f t="shared" si="28"/>
        <v>0</v>
      </c>
      <c r="O156" s="32">
        <f t="shared" si="28"/>
        <v>0</v>
      </c>
      <c r="P156" s="32">
        <f t="shared" si="28"/>
        <v>0</v>
      </c>
      <c r="Q156" s="32">
        <f t="shared" si="28"/>
        <v>0</v>
      </c>
      <c r="R156" s="32">
        <f t="shared" si="28"/>
        <v>0</v>
      </c>
      <c r="S156" s="32">
        <f t="shared" si="28"/>
        <v>0</v>
      </c>
      <c r="T156" s="32">
        <f t="shared" si="28"/>
        <v>0</v>
      </c>
      <c r="U156" s="32">
        <f t="shared" si="28"/>
        <v>0</v>
      </c>
      <c r="V156" s="32">
        <f t="shared" si="28"/>
        <v>0</v>
      </c>
      <c r="W156" s="32">
        <f t="shared" si="28"/>
        <v>0</v>
      </c>
      <c r="X156" s="67">
        <f t="shared" si="28"/>
        <v>67.348</v>
      </c>
      <c r="Y156" s="59">
        <f t="shared" si="27"/>
        <v>4.261237092528852</v>
      </c>
    </row>
    <row r="157" spans="1:25" ht="33.75" customHeight="1" outlineLevel="4" thickBot="1">
      <c r="A157" s="91" t="s">
        <v>39</v>
      </c>
      <c r="B157" s="92">
        <v>951</v>
      </c>
      <c r="C157" s="93" t="s">
        <v>86</v>
      </c>
      <c r="D157" s="93" t="s">
        <v>193</v>
      </c>
      <c r="E157" s="93" t="s">
        <v>5</v>
      </c>
      <c r="F157" s="124" t="s">
        <v>5</v>
      </c>
      <c r="G157" s="35">
        <f>G158</f>
        <v>1580.48</v>
      </c>
      <c r="H157" s="34">
        <f t="shared" si="28"/>
        <v>0</v>
      </c>
      <c r="I157" s="34">
        <f t="shared" si="28"/>
        <v>0</v>
      </c>
      <c r="J157" s="34">
        <f t="shared" si="28"/>
        <v>0</v>
      </c>
      <c r="K157" s="34">
        <f t="shared" si="28"/>
        <v>0</v>
      </c>
      <c r="L157" s="34">
        <f t="shared" si="28"/>
        <v>0</v>
      </c>
      <c r="M157" s="34">
        <f t="shared" si="28"/>
        <v>0</v>
      </c>
      <c r="N157" s="34">
        <f t="shared" si="28"/>
        <v>0</v>
      </c>
      <c r="O157" s="34">
        <f t="shared" si="28"/>
        <v>0</v>
      </c>
      <c r="P157" s="34">
        <f t="shared" si="28"/>
        <v>0</v>
      </c>
      <c r="Q157" s="34">
        <f t="shared" si="28"/>
        <v>0</v>
      </c>
      <c r="R157" s="34">
        <f t="shared" si="28"/>
        <v>0</v>
      </c>
      <c r="S157" s="34">
        <f t="shared" si="28"/>
        <v>0</v>
      </c>
      <c r="T157" s="34">
        <f t="shared" si="28"/>
        <v>0</v>
      </c>
      <c r="U157" s="34">
        <f t="shared" si="28"/>
        <v>0</v>
      </c>
      <c r="V157" s="34">
        <f t="shared" si="28"/>
        <v>0</v>
      </c>
      <c r="W157" s="34">
        <f t="shared" si="28"/>
        <v>0</v>
      </c>
      <c r="X157" s="68">
        <f t="shared" si="28"/>
        <v>67.348</v>
      </c>
      <c r="Y157" s="59">
        <f t="shared" si="27"/>
        <v>4.261237092528852</v>
      </c>
    </row>
    <row r="158" spans="1:25" ht="16.5" outlineLevel="5" thickBot="1">
      <c r="A158" s="33" t="s">
        <v>127</v>
      </c>
      <c r="B158" s="135">
        <v>951</v>
      </c>
      <c r="C158" s="6" t="s">
        <v>86</v>
      </c>
      <c r="D158" s="6" t="s">
        <v>193</v>
      </c>
      <c r="E158" s="6" t="s">
        <v>126</v>
      </c>
      <c r="F158" s="118" t="s">
        <v>194</v>
      </c>
      <c r="G158" s="34">
        <v>1580.48</v>
      </c>
      <c r="H158" s="26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44"/>
      <c r="X158" s="65">
        <v>67.348</v>
      </c>
      <c r="Y158" s="59">
        <f t="shared" si="27"/>
        <v>4.261237092528852</v>
      </c>
    </row>
    <row r="159" spans="1:25" ht="32.25" outlineLevel="5" thickBot="1">
      <c r="A159" s="110" t="s">
        <v>55</v>
      </c>
      <c r="B159" s="18">
        <v>951</v>
      </c>
      <c r="C159" s="14" t="s">
        <v>54</v>
      </c>
      <c r="D159" s="14" t="s">
        <v>6</v>
      </c>
      <c r="E159" s="14" t="s">
        <v>5</v>
      </c>
      <c r="F159" s="14"/>
      <c r="G159" s="15">
        <f aca="true" t="shared" si="29" ref="G159:G164">G160</f>
        <v>58.75</v>
      </c>
      <c r="H159" s="55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75"/>
      <c r="Y159" s="59"/>
    </row>
    <row r="160" spans="1:25" ht="48" outlineLevel="6" thickBot="1">
      <c r="A160" s="8" t="s">
        <v>32</v>
      </c>
      <c r="B160" s="19">
        <v>951</v>
      </c>
      <c r="C160" s="9" t="s">
        <v>11</v>
      </c>
      <c r="D160" s="9" t="s">
        <v>6</v>
      </c>
      <c r="E160" s="9" t="s">
        <v>5</v>
      </c>
      <c r="F160" s="9"/>
      <c r="G160" s="10">
        <f t="shared" si="29"/>
        <v>58.75</v>
      </c>
      <c r="H160" s="29" t="e">
        <f aca="true" t="shared" si="30" ref="H160:X160">H161+H166</f>
        <v>#REF!</v>
      </c>
      <c r="I160" s="29" t="e">
        <f t="shared" si="30"/>
        <v>#REF!</v>
      </c>
      <c r="J160" s="29" t="e">
        <f t="shared" si="30"/>
        <v>#REF!</v>
      </c>
      <c r="K160" s="29" t="e">
        <f t="shared" si="30"/>
        <v>#REF!</v>
      </c>
      <c r="L160" s="29" t="e">
        <f t="shared" si="30"/>
        <v>#REF!</v>
      </c>
      <c r="M160" s="29" t="e">
        <f t="shared" si="30"/>
        <v>#REF!</v>
      </c>
      <c r="N160" s="29" t="e">
        <f t="shared" si="30"/>
        <v>#REF!</v>
      </c>
      <c r="O160" s="29" t="e">
        <f t="shared" si="30"/>
        <v>#REF!</v>
      </c>
      <c r="P160" s="29" t="e">
        <f t="shared" si="30"/>
        <v>#REF!</v>
      </c>
      <c r="Q160" s="29" t="e">
        <f t="shared" si="30"/>
        <v>#REF!</v>
      </c>
      <c r="R160" s="29" t="e">
        <f t="shared" si="30"/>
        <v>#REF!</v>
      </c>
      <c r="S160" s="29" t="e">
        <f t="shared" si="30"/>
        <v>#REF!</v>
      </c>
      <c r="T160" s="29" t="e">
        <f t="shared" si="30"/>
        <v>#REF!</v>
      </c>
      <c r="U160" s="29" t="e">
        <f t="shared" si="30"/>
        <v>#REF!</v>
      </c>
      <c r="V160" s="29" t="e">
        <f t="shared" si="30"/>
        <v>#REF!</v>
      </c>
      <c r="W160" s="29" t="e">
        <f t="shared" si="30"/>
        <v>#REF!</v>
      </c>
      <c r="X160" s="73" t="e">
        <f t="shared" si="30"/>
        <v>#REF!</v>
      </c>
      <c r="Y160" s="59" t="e">
        <f>X160/G160*100</f>
        <v>#REF!</v>
      </c>
    </row>
    <row r="161" spans="1:25" ht="32.25" outlineLevel="6" thickBot="1">
      <c r="A161" s="114" t="s">
        <v>158</v>
      </c>
      <c r="B161" s="19">
        <v>951</v>
      </c>
      <c r="C161" s="9" t="s">
        <v>11</v>
      </c>
      <c r="D161" s="9" t="s">
        <v>159</v>
      </c>
      <c r="E161" s="9" t="s">
        <v>5</v>
      </c>
      <c r="F161" s="9"/>
      <c r="G161" s="10">
        <f t="shared" si="29"/>
        <v>58.75</v>
      </c>
      <c r="H161" s="31">
        <f aca="true" t="shared" si="31" ref="H161:X162">H162</f>
        <v>0</v>
      </c>
      <c r="I161" s="31">
        <f t="shared" si="31"/>
        <v>0</v>
      </c>
      <c r="J161" s="31">
        <f t="shared" si="31"/>
        <v>0</v>
      </c>
      <c r="K161" s="31">
        <f t="shared" si="31"/>
        <v>0</v>
      </c>
      <c r="L161" s="31">
        <f t="shared" si="31"/>
        <v>0</v>
      </c>
      <c r="M161" s="31">
        <f t="shared" si="31"/>
        <v>0</v>
      </c>
      <c r="N161" s="31">
        <f t="shared" si="31"/>
        <v>0</v>
      </c>
      <c r="O161" s="31">
        <f t="shared" si="31"/>
        <v>0</v>
      </c>
      <c r="P161" s="31">
        <f t="shared" si="31"/>
        <v>0</v>
      </c>
      <c r="Q161" s="31">
        <f t="shared" si="31"/>
        <v>0</v>
      </c>
      <c r="R161" s="31">
        <f t="shared" si="31"/>
        <v>0</v>
      </c>
      <c r="S161" s="31">
        <f t="shared" si="31"/>
        <v>0</v>
      </c>
      <c r="T161" s="31">
        <f t="shared" si="31"/>
        <v>0</v>
      </c>
      <c r="U161" s="31">
        <f t="shared" si="31"/>
        <v>0</v>
      </c>
      <c r="V161" s="31">
        <f t="shared" si="31"/>
        <v>0</v>
      </c>
      <c r="W161" s="31">
        <f t="shared" si="31"/>
        <v>0</v>
      </c>
      <c r="X161" s="66">
        <f t="shared" si="31"/>
        <v>0</v>
      </c>
      <c r="Y161" s="59">
        <f>X161/G161*100</f>
        <v>0</v>
      </c>
    </row>
    <row r="162" spans="1:25" ht="32.25" outlineLevel="6" thickBot="1">
      <c r="A162" s="114" t="s">
        <v>160</v>
      </c>
      <c r="B162" s="19">
        <v>951</v>
      </c>
      <c r="C162" s="11" t="s">
        <v>11</v>
      </c>
      <c r="D162" s="11" t="s">
        <v>161</v>
      </c>
      <c r="E162" s="11" t="s">
        <v>5</v>
      </c>
      <c r="F162" s="11"/>
      <c r="G162" s="12">
        <f t="shared" si="29"/>
        <v>58.75</v>
      </c>
      <c r="H162" s="32">
        <f t="shared" si="31"/>
        <v>0</v>
      </c>
      <c r="I162" s="32">
        <f t="shared" si="31"/>
        <v>0</v>
      </c>
      <c r="J162" s="32">
        <f t="shared" si="31"/>
        <v>0</v>
      </c>
      <c r="K162" s="32">
        <f t="shared" si="31"/>
        <v>0</v>
      </c>
      <c r="L162" s="32">
        <f t="shared" si="31"/>
        <v>0</v>
      </c>
      <c r="M162" s="32">
        <f t="shared" si="31"/>
        <v>0</v>
      </c>
      <c r="N162" s="32">
        <f t="shared" si="31"/>
        <v>0</v>
      </c>
      <c r="O162" s="32">
        <f t="shared" si="31"/>
        <v>0</v>
      </c>
      <c r="P162" s="32">
        <f t="shared" si="31"/>
        <v>0</v>
      </c>
      <c r="Q162" s="32">
        <f t="shared" si="31"/>
        <v>0</v>
      </c>
      <c r="R162" s="32">
        <f t="shared" si="31"/>
        <v>0</v>
      </c>
      <c r="S162" s="32">
        <f t="shared" si="31"/>
        <v>0</v>
      </c>
      <c r="T162" s="32">
        <f t="shared" si="31"/>
        <v>0</v>
      </c>
      <c r="U162" s="32">
        <f t="shared" si="31"/>
        <v>0</v>
      </c>
      <c r="V162" s="32">
        <f t="shared" si="31"/>
        <v>0</v>
      </c>
      <c r="W162" s="32">
        <f t="shared" si="31"/>
        <v>0</v>
      </c>
      <c r="X162" s="67">
        <f t="shared" si="31"/>
        <v>0</v>
      </c>
      <c r="Y162" s="59">
        <f>X162/G162*100</f>
        <v>0</v>
      </c>
    </row>
    <row r="163" spans="1:25" ht="48" outlineLevel="6" thickBot="1">
      <c r="A163" s="96" t="s">
        <v>195</v>
      </c>
      <c r="B163" s="92">
        <v>951</v>
      </c>
      <c r="C163" s="93" t="s">
        <v>11</v>
      </c>
      <c r="D163" s="93" t="s">
        <v>196</v>
      </c>
      <c r="E163" s="93" t="s">
        <v>5</v>
      </c>
      <c r="F163" s="93"/>
      <c r="G163" s="16">
        <f t="shared" si="29"/>
        <v>58.75</v>
      </c>
      <c r="H163" s="26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44"/>
      <c r="X163" s="65">
        <v>0</v>
      </c>
      <c r="Y163" s="59">
        <f>X163/G163*100</f>
        <v>0</v>
      </c>
    </row>
    <row r="164" spans="1:25" ht="32.25" outlineLevel="6" thickBot="1">
      <c r="A164" s="5" t="s">
        <v>107</v>
      </c>
      <c r="B164" s="21">
        <v>951</v>
      </c>
      <c r="C164" s="6" t="s">
        <v>11</v>
      </c>
      <c r="D164" s="6" t="s">
        <v>196</v>
      </c>
      <c r="E164" s="6" t="s">
        <v>101</v>
      </c>
      <c r="F164" s="6"/>
      <c r="G164" s="7">
        <f t="shared" si="29"/>
        <v>58.75</v>
      </c>
      <c r="H164" s="55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75"/>
      <c r="Y164" s="59"/>
    </row>
    <row r="165" spans="1:25" ht="32.25" outlineLevel="6" thickBot="1">
      <c r="A165" s="90" t="s">
        <v>109</v>
      </c>
      <c r="B165" s="94">
        <v>951</v>
      </c>
      <c r="C165" s="95" t="s">
        <v>11</v>
      </c>
      <c r="D165" s="95" t="s">
        <v>196</v>
      </c>
      <c r="E165" s="95" t="s">
        <v>103</v>
      </c>
      <c r="F165" s="95"/>
      <c r="G165" s="100">
        <v>58.75</v>
      </c>
      <c r="H165" s="55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75"/>
      <c r="Y165" s="59"/>
    </row>
    <row r="166" spans="1:25" ht="19.5" outlineLevel="3" thickBot="1">
      <c r="A166" s="110" t="s">
        <v>53</v>
      </c>
      <c r="B166" s="18">
        <v>951</v>
      </c>
      <c r="C166" s="14" t="s">
        <v>52</v>
      </c>
      <c r="D166" s="14" t="s">
        <v>6</v>
      </c>
      <c r="E166" s="14" t="s">
        <v>5</v>
      </c>
      <c r="F166" s="14"/>
      <c r="G166" s="15">
        <f>G167+G179</f>
        <v>10143.948</v>
      </c>
      <c r="H166" s="31" t="e">
        <f>H167+H170+H181+#REF!</f>
        <v>#REF!</v>
      </c>
      <c r="I166" s="31" t="e">
        <f>I167+I170+I181+#REF!</f>
        <v>#REF!</v>
      </c>
      <c r="J166" s="31" t="e">
        <f>J167+J170+J181+#REF!</f>
        <v>#REF!</v>
      </c>
      <c r="K166" s="31" t="e">
        <f>K167+K170+K181+#REF!</f>
        <v>#REF!</v>
      </c>
      <c r="L166" s="31" t="e">
        <f>L167+L170+L181+#REF!</f>
        <v>#REF!</v>
      </c>
      <c r="M166" s="31" t="e">
        <f>M167+M170+M181+#REF!</f>
        <v>#REF!</v>
      </c>
      <c r="N166" s="31" t="e">
        <f>N167+N170+N181+#REF!</f>
        <v>#REF!</v>
      </c>
      <c r="O166" s="31" t="e">
        <f>O167+O170+O181+#REF!</f>
        <v>#REF!</v>
      </c>
      <c r="P166" s="31" t="e">
        <f>P167+P170+P181+#REF!</f>
        <v>#REF!</v>
      </c>
      <c r="Q166" s="31" t="e">
        <f>Q167+Q170+Q181+#REF!</f>
        <v>#REF!</v>
      </c>
      <c r="R166" s="31" t="e">
        <f>R167+R170+R181+#REF!</f>
        <v>#REF!</v>
      </c>
      <c r="S166" s="31" t="e">
        <f>S167+S170+S181+#REF!</f>
        <v>#REF!</v>
      </c>
      <c r="T166" s="31" t="e">
        <f>T167+T170+T181+#REF!</f>
        <v>#REF!</v>
      </c>
      <c r="U166" s="31" t="e">
        <f>U167+U170+U181+#REF!</f>
        <v>#REF!</v>
      </c>
      <c r="V166" s="31" t="e">
        <f>V167+V170+V181+#REF!</f>
        <v>#REF!</v>
      </c>
      <c r="W166" s="31" t="e">
        <f>W167+W170+W181+#REF!</f>
        <v>#REF!</v>
      </c>
      <c r="X166" s="66" t="e">
        <f>X167+X170+X181+#REF!</f>
        <v>#REF!</v>
      </c>
      <c r="Y166" s="59" t="e">
        <f>X166/G166*100</f>
        <v>#REF!</v>
      </c>
    </row>
    <row r="167" spans="1:25" ht="18.75" customHeight="1" outlineLevel="4" thickBot="1">
      <c r="A167" s="114" t="s">
        <v>197</v>
      </c>
      <c r="B167" s="19">
        <v>951</v>
      </c>
      <c r="C167" s="9" t="s">
        <v>58</v>
      </c>
      <c r="D167" s="9" t="s">
        <v>6</v>
      </c>
      <c r="E167" s="9" t="s">
        <v>5</v>
      </c>
      <c r="F167" s="9"/>
      <c r="G167" s="10">
        <f>G168+G175</f>
        <v>9509.213</v>
      </c>
      <c r="H167" s="32">
        <f aca="true" t="shared" si="32" ref="H167:X167">H168</f>
        <v>0</v>
      </c>
      <c r="I167" s="32">
        <f t="shared" si="32"/>
        <v>0</v>
      </c>
      <c r="J167" s="32">
        <f t="shared" si="32"/>
        <v>0</v>
      </c>
      <c r="K167" s="32">
        <f t="shared" si="32"/>
        <v>0</v>
      </c>
      <c r="L167" s="32">
        <f t="shared" si="32"/>
        <v>0</v>
      </c>
      <c r="M167" s="32">
        <f t="shared" si="32"/>
        <v>0</v>
      </c>
      <c r="N167" s="32">
        <f t="shared" si="32"/>
        <v>0</v>
      </c>
      <c r="O167" s="32">
        <f t="shared" si="32"/>
        <v>0</v>
      </c>
      <c r="P167" s="32">
        <f t="shared" si="32"/>
        <v>0</v>
      </c>
      <c r="Q167" s="32">
        <f t="shared" si="32"/>
        <v>0</v>
      </c>
      <c r="R167" s="32">
        <f t="shared" si="32"/>
        <v>0</v>
      </c>
      <c r="S167" s="32">
        <f t="shared" si="32"/>
        <v>0</v>
      </c>
      <c r="T167" s="32">
        <f t="shared" si="32"/>
        <v>0</v>
      </c>
      <c r="U167" s="32">
        <f t="shared" si="32"/>
        <v>0</v>
      </c>
      <c r="V167" s="32">
        <f t="shared" si="32"/>
        <v>0</v>
      </c>
      <c r="W167" s="32">
        <f t="shared" si="32"/>
        <v>0</v>
      </c>
      <c r="X167" s="67">
        <f t="shared" si="32"/>
        <v>2675.999</v>
      </c>
      <c r="Y167" s="59">
        <f>X167/G167*100</f>
        <v>28.141119564784173</v>
      </c>
    </row>
    <row r="168" spans="1:25" ht="48" outlineLevel="5" thickBot="1">
      <c r="A168" s="8" t="s">
        <v>128</v>
      </c>
      <c r="B168" s="19">
        <v>951</v>
      </c>
      <c r="C168" s="11" t="s">
        <v>58</v>
      </c>
      <c r="D168" s="11" t="s">
        <v>198</v>
      </c>
      <c r="E168" s="11" t="s">
        <v>5</v>
      </c>
      <c r="F168" s="11"/>
      <c r="G168" s="12">
        <f>G169+G172</f>
        <v>7175.88</v>
      </c>
      <c r="H168" s="26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44"/>
      <c r="X168" s="65">
        <v>2675.999</v>
      </c>
      <c r="Y168" s="59">
        <f>X168/G168*100</f>
        <v>37.29157956933505</v>
      </c>
    </row>
    <row r="169" spans="1:25" ht="63.75" outlineLevel="5" thickBot="1">
      <c r="A169" s="96" t="s">
        <v>199</v>
      </c>
      <c r="B169" s="92">
        <v>951</v>
      </c>
      <c r="C169" s="93" t="s">
        <v>58</v>
      </c>
      <c r="D169" s="93" t="s">
        <v>200</v>
      </c>
      <c r="E169" s="93" t="s">
        <v>5</v>
      </c>
      <c r="F169" s="93"/>
      <c r="G169" s="16">
        <f>G170</f>
        <v>2175.88</v>
      </c>
      <c r="H169" s="55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75"/>
      <c r="Y169" s="59"/>
    </row>
    <row r="170" spans="1:25" ht="32.25" customHeight="1" outlineLevel="6" thickBot="1">
      <c r="A170" s="5" t="s">
        <v>107</v>
      </c>
      <c r="B170" s="21">
        <v>951</v>
      </c>
      <c r="C170" s="6" t="s">
        <v>58</v>
      </c>
      <c r="D170" s="6" t="s">
        <v>200</v>
      </c>
      <c r="E170" s="6" t="s">
        <v>101</v>
      </c>
      <c r="F170" s="6"/>
      <c r="G170" s="7">
        <f>G171</f>
        <v>2175.88</v>
      </c>
      <c r="H170" s="32">
        <f aca="true" t="shared" si="33" ref="H170:X170">H171</f>
        <v>0</v>
      </c>
      <c r="I170" s="32">
        <f t="shared" si="33"/>
        <v>0</v>
      </c>
      <c r="J170" s="32">
        <f t="shared" si="33"/>
        <v>0</v>
      </c>
      <c r="K170" s="32">
        <f t="shared" si="33"/>
        <v>0</v>
      </c>
      <c r="L170" s="32">
        <f t="shared" si="33"/>
        <v>0</v>
      </c>
      <c r="M170" s="32">
        <f t="shared" si="33"/>
        <v>0</v>
      </c>
      <c r="N170" s="32">
        <f t="shared" si="33"/>
        <v>0</v>
      </c>
      <c r="O170" s="32">
        <f t="shared" si="33"/>
        <v>0</v>
      </c>
      <c r="P170" s="32">
        <f t="shared" si="33"/>
        <v>0</v>
      </c>
      <c r="Q170" s="32">
        <f t="shared" si="33"/>
        <v>0</v>
      </c>
      <c r="R170" s="32">
        <f t="shared" si="33"/>
        <v>0</v>
      </c>
      <c r="S170" s="32">
        <f t="shared" si="33"/>
        <v>0</v>
      </c>
      <c r="T170" s="32">
        <f t="shared" si="33"/>
        <v>0</v>
      </c>
      <c r="U170" s="32">
        <f t="shared" si="33"/>
        <v>0</v>
      </c>
      <c r="V170" s="32">
        <f t="shared" si="33"/>
        <v>0</v>
      </c>
      <c r="W170" s="32">
        <f t="shared" si="33"/>
        <v>0</v>
      </c>
      <c r="X170" s="67">
        <f t="shared" si="33"/>
        <v>110.26701</v>
      </c>
      <c r="Y170" s="59">
        <f>X170/G170*100</f>
        <v>5.067697207566593</v>
      </c>
    </row>
    <row r="171" spans="1:25" ht="32.25" outlineLevel="4" thickBot="1">
      <c r="A171" s="90" t="s">
        <v>109</v>
      </c>
      <c r="B171" s="94">
        <v>951</v>
      </c>
      <c r="C171" s="95" t="s">
        <v>58</v>
      </c>
      <c r="D171" s="95" t="s">
        <v>200</v>
      </c>
      <c r="E171" s="95" t="s">
        <v>103</v>
      </c>
      <c r="F171" s="95"/>
      <c r="G171" s="100">
        <v>2175.88</v>
      </c>
      <c r="H171" s="34">
        <f aca="true" t="shared" si="34" ref="H171:X171">H179</f>
        <v>0</v>
      </c>
      <c r="I171" s="34">
        <f t="shared" si="34"/>
        <v>0</v>
      </c>
      <c r="J171" s="34">
        <f t="shared" si="34"/>
        <v>0</v>
      </c>
      <c r="K171" s="34">
        <f t="shared" si="34"/>
        <v>0</v>
      </c>
      <c r="L171" s="34">
        <f t="shared" si="34"/>
        <v>0</v>
      </c>
      <c r="M171" s="34">
        <f t="shared" si="34"/>
        <v>0</v>
      </c>
      <c r="N171" s="34">
        <f t="shared" si="34"/>
        <v>0</v>
      </c>
      <c r="O171" s="34">
        <f t="shared" si="34"/>
        <v>0</v>
      </c>
      <c r="P171" s="34">
        <f t="shared" si="34"/>
        <v>0</v>
      </c>
      <c r="Q171" s="34">
        <f t="shared" si="34"/>
        <v>0</v>
      </c>
      <c r="R171" s="34">
        <f t="shared" si="34"/>
        <v>0</v>
      </c>
      <c r="S171" s="34">
        <f t="shared" si="34"/>
        <v>0</v>
      </c>
      <c r="T171" s="34">
        <f t="shared" si="34"/>
        <v>0</v>
      </c>
      <c r="U171" s="34">
        <f t="shared" si="34"/>
        <v>0</v>
      </c>
      <c r="V171" s="34">
        <f t="shared" si="34"/>
        <v>0</v>
      </c>
      <c r="W171" s="34">
        <f t="shared" si="34"/>
        <v>0</v>
      </c>
      <c r="X171" s="68">
        <f t="shared" si="34"/>
        <v>110.26701</v>
      </c>
      <c r="Y171" s="59">
        <f>X171/G171*100</f>
        <v>5.067697207566593</v>
      </c>
    </row>
    <row r="172" spans="1:25" ht="32.25" outlineLevel="4" thickBot="1">
      <c r="A172" s="150" t="s">
        <v>338</v>
      </c>
      <c r="B172" s="92">
        <v>951</v>
      </c>
      <c r="C172" s="93" t="s">
        <v>58</v>
      </c>
      <c r="D172" s="93" t="s">
        <v>339</v>
      </c>
      <c r="E172" s="93" t="s">
        <v>5</v>
      </c>
      <c r="F172" s="93"/>
      <c r="G172" s="147">
        <f>G173</f>
        <v>5000</v>
      </c>
      <c r="H172" s="55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82"/>
      <c r="Y172" s="59"/>
    </row>
    <row r="173" spans="1:25" ht="32.25" outlineLevel="4" thickBot="1">
      <c r="A173" s="5" t="s">
        <v>107</v>
      </c>
      <c r="B173" s="21">
        <v>951</v>
      </c>
      <c r="C173" s="6" t="s">
        <v>58</v>
      </c>
      <c r="D173" s="6" t="s">
        <v>339</v>
      </c>
      <c r="E173" s="6" t="s">
        <v>101</v>
      </c>
      <c r="F173" s="6"/>
      <c r="G173" s="151">
        <f>G174</f>
        <v>5000</v>
      </c>
      <c r="H173" s="55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82"/>
      <c r="Y173" s="59"/>
    </row>
    <row r="174" spans="1:25" ht="32.25" outlineLevel="4" thickBot="1">
      <c r="A174" s="90" t="s">
        <v>109</v>
      </c>
      <c r="B174" s="94">
        <v>951</v>
      </c>
      <c r="C174" s="95" t="s">
        <v>58</v>
      </c>
      <c r="D174" s="95" t="s">
        <v>339</v>
      </c>
      <c r="E174" s="95" t="s">
        <v>103</v>
      </c>
      <c r="F174" s="95"/>
      <c r="G174" s="146">
        <v>5000</v>
      </c>
      <c r="H174" s="55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82"/>
      <c r="Y174" s="59"/>
    </row>
    <row r="175" spans="1:25" ht="32.25" outlineLevel="4" thickBot="1">
      <c r="A175" s="8" t="s">
        <v>131</v>
      </c>
      <c r="B175" s="19">
        <v>951</v>
      </c>
      <c r="C175" s="9" t="s">
        <v>58</v>
      </c>
      <c r="D175" s="9" t="s">
        <v>208</v>
      </c>
      <c r="E175" s="9" t="s">
        <v>5</v>
      </c>
      <c r="F175" s="9"/>
      <c r="G175" s="145">
        <f>G176</f>
        <v>2333.333</v>
      </c>
      <c r="H175" s="55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82"/>
      <c r="Y175" s="59"/>
    </row>
    <row r="176" spans="1:25" ht="95.25" outlineLevel="4" thickBot="1">
      <c r="A176" s="150" t="s">
        <v>336</v>
      </c>
      <c r="B176" s="92">
        <v>951</v>
      </c>
      <c r="C176" s="93" t="s">
        <v>58</v>
      </c>
      <c r="D176" s="93" t="s">
        <v>337</v>
      </c>
      <c r="E176" s="93" t="s">
        <v>5</v>
      </c>
      <c r="F176" s="93"/>
      <c r="G176" s="147">
        <f>G177</f>
        <v>2333.333</v>
      </c>
      <c r="H176" s="55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82"/>
      <c r="Y176" s="59"/>
    </row>
    <row r="177" spans="1:25" ht="32.25" outlineLevel="4" thickBot="1">
      <c r="A177" s="5" t="s">
        <v>107</v>
      </c>
      <c r="B177" s="21">
        <v>951</v>
      </c>
      <c r="C177" s="6" t="s">
        <v>58</v>
      </c>
      <c r="D177" s="6" t="s">
        <v>337</v>
      </c>
      <c r="E177" s="6" t="s">
        <v>101</v>
      </c>
      <c r="F177" s="6"/>
      <c r="G177" s="151">
        <f>G178</f>
        <v>2333.333</v>
      </c>
      <c r="H177" s="55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82"/>
      <c r="Y177" s="59"/>
    </row>
    <row r="178" spans="1:25" ht="32.25" outlineLevel="4" thickBot="1">
      <c r="A178" s="90" t="s">
        <v>109</v>
      </c>
      <c r="B178" s="94">
        <v>951</v>
      </c>
      <c r="C178" s="95" t="s">
        <v>58</v>
      </c>
      <c r="D178" s="95" t="s">
        <v>337</v>
      </c>
      <c r="E178" s="95" t="s">
        <v>103</v>
      </c>
      <c r="F178" s="95"/>
      <c r="G178" s="146">
        <v>2333.333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82"/>
      <c r="Y178" s="59"/>
    </row>
    <row r="179" spans="1:25" ht="16.5" outlineLevel="5" thickBot="1">
      <c r="A179" s="8" t="s">
        <v>33</v>
      </c>
      <c r="B179" s="19">
        <v>951</v>
      </c>
      <c r="C179" s="9" t="s">
        <v>12</v>
      </c>
      <c r="D179" s="9" t="s">
        <v>6</v>
      </c>
      <c r="E179" s="9" t="s">
        <v>5</v>
      </c>
      <c r="F179" s="9"/>
      <c r="G179" s="145">
        <f>G180+G185</f>
        <v>634.735</v>
      </c>
      <c r="H179" s="26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44"/>
      <c r="X179" s="65">
        <v>110.26701</v>
      </c>
      <c r="Y179" s="59">
        <f>X179/G179*100</f>
        <v>17.372133252459687</v>
      </c>
    </row>
    <row r="180" spans="1:25" ht="32.25" outlineLevel="5" thickBot="1">
      <c r="A180" s="114" t="s">
        <v>158</v>
      </c>
      <c r="B180" s="19">
        <v>951</v>
      </c>
      <c r="C180" s="9" t="s">
        <v>12</v>
      </c>
      <c r="D180" s="9" t="s">
        <v>159</v>
      </c>
      <c r="E180" s="9" t="s">
        <v>5</v>
      </c>
      <c r="F180" s="9"/>
      <c r="G180" s="145">
        <f>G181</f>
        <v>150</v>
      </c>
      <c r="H180" s="26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44"/>
      <c r="X180" s="65"/>
      <c r="Y180" s="59"/>
    </row>
    <row r="181" spans="1:25" ht="32.25" outlineLevel="5" thickBot="1">
      <c r="A181" s="114" t="s">
        <v>160</v>
      </c>
      <c r="B181" s="19">
        <v>951</v>
      </c>
      <c r="C181" s="9" t="s">
        <v>12</v>
      </c>
      <c r="D181" s="9" t="s">
        <v>161</v>
      </c>
      <c r="E181" s="9" t="s">
        <v>5</v>
      </c>
      <c r="F181" s="9"/>
      <c r="G181" s="145">
        <f>G182</f>
        <v>150</v>
      </c>
      <c r="H181" s="31">
        <f aca="true" t="shared" si="35" ref="H181:X181">H182</f>
        <v>0</v>
      </c>
      <c r="I181" s="31">
        <f t="shared" si="35"/>
        <v>0</v>
      </c>
      <c r="J181" s="31">
        <f t="shared" si="35"/>
        <v>0</v>
      </c>
      <c r="K181" s="31">
        <f t="shared" si="35"/>
        <v>0</v>
      </c>
      <c r="L181" s="31">
        <f t="shared" si="35"/>
        <v>0</v>
      </c>
      <c r="M181" s="31">
        <f t="shared" si="35"/>
        <v>0</v>
      </c>
      <c r="N181" s="31">
        <f t="shared" si="35"/>
        <v>0</v>
      </c>
      <c r="O181" s="31">
        <f t="shared" si="35"/>
        <v>0</v>
      </c>
      <c r="P181" s="31">
        <f t="shared" si="35"/>
        <v>0</v>
      </c>
      <c r="Q181" s="31">
        <f t="shared" si="35"/>
        <v>0</v>
      </c>
      <c r="R181" s="31">
        <f t="shared" si="35"/>
        <v>0</v>
      </c>
      <c r="S181" s="31">
        <f t="shared" si="35"/>
        <v>0</v>
      </c>
      <c r="T181" s="31">
        <f t="shared" si="35"/>
        <v>0</v>
      </c>
      <c r="U181" s="31">
        <f t="shared" si="35"/>
        <v>0</v>
      </c>
      <c r="V181" s="31">
        <f t="shared" si="35"/>
        <v>0</v>
      </c>
      <c r="W181" s="31">
        <f t="shared" si="35"/>
        <v>0</v>
      </c>
      <c r="X181" s="66">
        <f t="shared" si="35"/>
        <v>2639.87191</v>
      </c>
      <c r="Y181" s="59">
        <f>X181/G181*100</f>
        <v>1759.9146066666667</v>
      </c>
    </row>
    <row r="182" spans="1:25" ht="48" outlineLevel="5" thickBot="1">
      <c r="A182" s="116" t="s">
        <v>201</v>
      </c>
      <c r="B182" s="92">
        <v>951</v>
      </c>
      <c r="C182" s="109" t="s">
        <v>12</v>
      </c>
      <c r="D182" s="109" t="s">
        <v>202</v>
      </c>
      <c r="E182" s="109" t="s">
        <v>5</v>
      </c>
      <c r="F182" s="109"/>
      <c r="G182" s="153">
        <f>G183</f>
        <v>150</v>
      </c>
      <c r="H182" s="26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44"/>
      <c r="X182" s="65">
        <v>2639.87191</v>
      </c>
      <c r="Y182" s="59">
        <f>X182/G182*100</f>
        <v>1759.9146066666667</v>
      </c>
    </row>
    <row r="183" spans="1:25" ht="32.25" outlineLevel="5" thickBot="1">
      <c r="A183" s="5" t="s">
        <v>107</v>
      </c>
      <c r="B183" s="21">
        <v>951</v>
      </c>
      <c r="C183" s="6" t="s">
        <v>12</v>
      </c>
      <c r="D183" s="6" t="s">
        <v>202</v>
      </c>
      <c r="E183" s="6" t="s">
        <v>101</v>
      </c>
      <c r="F183" s="6"/>
      <c r="G183" s="151">
        <f>G184</f>
        <v>150</v>
      </c>
      <c r="H183" s="55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75"/>
      <c r="Y183" s="59"/>
    </row>
    <row r="184" spans="1:25" ht="32.25" outlineLevel="5" thickBot="1">
      <c r="A184" s="90" t="s">
        <v>109</v>
      </c>
      <c r="B184" s="94">
        <v>951</v>
      </c>
      <c r="C184" s="95" t="s">
        <v>12</v>
      </c>
      <c r="D184" s="95" t="s">
        <v>202</v>
      </c>
      <c r="E184" s="95" t="s">
        <v>103</v>
      </c>
      <c r="F184" s="95"/>
      <c r="G184" s="146">
        <v>150</v>
      </c>
      <c r="H184" s="55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75"/>
      <c r="Y184" s="59"/>
    </row>
    <row r="185" spans="1:25" ht="32.25" outlineLevel="5" thickBot="1">
      <c r="A185" s="13" t="s">
        <v>182</v>
      </c>
      <c r="B185" s="19">
        <v>951</v>
      </c>
      <c r="C185" s="9" t="s">
        <v>12</v>
      </c>
      <c r="D185" s="9" t="s">
        <v>6</v>
      </c>
      <c r="E185" s="9" t="s">
        <v>5</v>
      </c>
      <c r="F185" s="9"/>
      <c r="G185" s="145">
        <f>G186+G192</f>
        <v>484.735</v>
      </c>
      <c r="H185" s="55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75"/>
      <c r="Y185" s="59"/>
    </row>
    <row r="186" spans="1:25" ht="48" outlineLevel="5" thickBot="1">
      <c r="A186" s="96" t="s">
        <v>130</v>
      </c>
      <c r="B186" s="92">
        <v>951</v>
      </c>
      <c r="C186" s="93" t="s">
        <v>12</v>
      </c>
      <c r="D186" s="93" t="s">
        <v>203</v>
      </c>
      <c r="E186" s="93" t="s">
        <v>5</v>
      </c>
      <c r="F186" s="93"/>
      <c r="G186" s="147">
        <f>G187+G190+G191</f>
        <v>274.735</v>
      </c>
      <c r="H186" s="55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75"/>
      <c r="Y186" s="59"/>
    </row>
    <row r="187" spans="1:25" ht="63.75" outlineLevel="5" thickBot="1">
      <c r="A187" s="5" t="s">
        <v>204</v>
      </c>
      <c r="B187" s="21">
        <v>951</v>
      </c>
      <c r="C187" s="6" t="s">
        <v>12</v>
      </c>
      <c r="D187" s="6" t="s">
        <v>205</v>
      </c>
      <c r="E187" s="6" t="s">
        <v>5</v>
      </c>
      <c r="F187" s="6"/>
      <c r="G187" s="151">
        <f>G188</f>
        <v>90</v>
      </c>
      <c r="H187" s="55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75"/>
      <c r="Y187" s="59"/>
    </row>
    <row r="188" spans="1:25" ht="32.25" outlineLevel="5" thickBot="1">
      <c r="A188" s="90" t="s">
        <v>107</v>
      </c>
      <c r="B188" s="94">
        <v>951</v>
      </c>
      <c r="C188" s="95" t="s">
        <v>12</v>
      </c>
      <c r="D188" s="95" t="s">
        <v>205</v>
      </c>
      <c r="E188" s="95" t="s">
        <v>101</v>
      </c>
      <c r="F188" s="95"/>
      <c r="G188" s="146">
        <f>G189</f>
        <v>90</v>
      </c>
      <c r="H188" s="55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75"/>
      <c r="Y188" s="59"/>
    </row>
    <row r="189" spans="1:25" ht="32.25" outlineLevel="6" thickBot="1">
      <c r="A189" s="90" t="s">
        <v>109</v>
      </c>
      <c r="B189" s="94">
        <v>951</v>
      </c>
      <c r="C189" s="95" t="s">
        <v>12</v>
      </c>
      <c r="D189" s="95" t="s">
        <v>205</v>
      </c>
      <c r="E189" s="95" t="s">
        <v>103</v>
      </c>
      <c r="F189" s="95"/>
      <c r="G189" s="146">
        <v>90</v>
      </c>
      <c r="H189" s="29" t="e">
        <f>#REF!+H190</f>
        <v>#REF!</v>
      </c>
      <c r="I189" s="29" t="e">
        <f>#REF!+I190</f>
        <v>#REF!</v>
      </c>
      <c r="J189" s="29" t="e">
        <f>#REF!+J190</f>
        <v>#REF!</v>
      </c>
      <c r="K189" s="29" t="e">
        <f>#REF!+K190</f>
        <v>#REF!</v>
      </c>
      <c r="L189" s="29" t="e">
        <f>#REF!+L190</f>
        <v>#REF!</v>
      </c>
      <c r="M189" s="29" t="e">
        <f>#REF!+M190</f>
        <v>#REF!</v>
      </c>
      <c r="N189" s="29" t="e">
        <f>#REF!+N190</f>
        <v>#REF!</v>
      </c>
      <c r="O189" s="29" t="e">
        <f>#REF!+O190</f>
        <v>#REF!</v>
      </c>
      <c r="P189" s="29" t="e">
        <f>#REF!+P190</f>
        <v>#REF!</v>
      </c>
      <c r="Q189" s="29" t="e">
        <f>#REF!+Q190</f>
        <v>#REF!</v>
      </c>
      <c r="R189" s="29" t="e">
        <f>#REF!+R190</f>
        <v>#REF!</v>
      </c>
      <c r="S189" s="29" t="e">
        <f>#REF!+S190</f>
        <v>#REF!</v>
      </c>
      <c r="T189" s="29" t="e">
        <f>#REF!+T190</f>
        <v>#REF!</v>
      </c>
      <c r="U189" s="29" t="e">
        <f>#REF!+U190</f>
        <v>#REF!</v>
      </c>
      <c r="V189" s="29" t="e">
        <f>#REF!+V190</f>
        <v>#REF!</v>
      </c>
      <c r="W189" s="29" t="e">
        <f>#REF!+W190</f>
        <v>#REF!</v>
      </c>
      <c r="X189" s="73" t="e">
        <f>#REF!+X190</f>
        <v>#REF!</v>
      </c>
      <c r="Y189" s="59" t="e">
        <f>X189/G189*100</f>
        <v>#REF!</v>
      </c>
    </row>
    <row r="190" spans="1:25" ht="48" outlineLevel="3" thickBot="1">
      <c r="A190" s="5" t="s">
        <v>206</v>
      </c>
      <c r="B190" s="21">
        <v>951</v>
      </c>
      <c r="C190" s="6" t="s">
        <v>12</v>
      </c>
      <c r="D190" s="6" t="s">
        <v>207</v>
      </c>
      <c r="E190" s="6" t="s">
        <v>129</v>
      </c>
      <c r="F190" s="6"/>
      <c r="G190" s="151">
        <v>100</v>
      </c>
      <c r="H190" s="31">
        <f aca="true" t="shared" si="36" ref="H190:X190">H192+H204</f>
        <v>0</v>
      </c>
      <c r="I190" s="31">
        <f t="shared" si="36"/>
        <v>0</v>
      </c>
      <c r="J190" s="31">
        <f t="shared" si="36"/>
        <v>0</v>
      </c>
      <c r="K190" s="31">
        <f t="shared" si="36"/>
        <v>0</v>
      </c>
      <c r="L190" s="31">
        <f t="shared" si="36"/>
        <v>0</v>
      </c>
      <c r="M190" s="31">
        <f t="shared" si="36"/>
        <v>0</v>
      </c>
      <c r="N190" s="31">
        <f t="shared" si="36"/>
        <v>0</v>
      </c>
      <c r="O190" s="31">
        <f t="shared" si="36"/>
        <v>0</v>
      </c>
      <c r="P190" s="31">
        <f t="shared" si="36"/>
        <v>0</v>
      </c>
      <c r="Q190" s="31">
        <f t="shared" si="36"/>
        <v>0</v>
      </c>
      <c r="R190" s="31">
        <f t="shared" si="36"/>
        <v>0</v>
      </c>
      <c r="S190" s="31">
        <f t="shared" si="36"/>
        <v>0</v>
      </c>
      <c r="T190" s="31">
        <f t="shared" si="36"/>
        <v>0</v>
      </c>
      <c r="U190" s="31">
        <f t="shared" si="36"/>
        <v>0</v>
      </c>
      <c r="V190" s="31">
        <f t="shared" si="36"/>
        <v>0</v>
      </c>
      <c r="W190" s="31">
        <f t="shared" si="36"/>
        <v>0</v>
      </c>
      <c r="X190" s="66">
        <f t="shared" si="36"/>
        <v>5468.4002</v>
      </c>
      <c r="Y190" s="59">
        <f>X190/G190*100</f>
        <v>5468.4002</v>
      </c>
    </row>
    <row r="191" spans="1:25" ht="32.25" outlineLevel="3" thickBot="1">
      <c r="A191" s="5" t="s">
        <v>340</v>
      </c>
      <c r="B191" s="21">
        <v>951</v>
      </c>
      <c r="C191" s="6" t="s">
        <v>12</v>
      </c>
      <c r="D191" s="6" t="s">
        <v>341</v>
      </c>
      <c r="E191" s="6" t="s">
        <v>129</v>
      </c>
      <c r="F191" s="6"/>
      <c r="G191" s="151">
        <v>84.735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66"/>
      <c r="Y191" s="59"/>
    </row>
    <row r="192" spans="1:25" ht="35.25" customHeight="1" outlineLevel="3" thickBot="1">
      <c r="A192" s="96" t="s">
        <v>131</v>
      </c>
      <c r="B192" s="92">
        <v>951</v>
      </c>
      <c r="C192" s="93" t="s">
        <v>12</v>
      </c>
      <c r="D192" s="93" t="s">
        <v>208</v>
      </c>
      <c r="E192" s="93" t="s">
        <v>5</v>
      </c>
      <c r="F192" s="93"/>
      <c r="G192" s="16">
        <f>G193</f>
        <v>210</v>
      </c>
      <c r="H192" s="32">
        <f aca="true" t="shared" si="37" ref="H192:X192">H193</f>
        <v>0</v>
      </c>
      <c r="I192" s="32">
        <f t="shared" si="37"/>
        <v>0</v>
      </c>
      <c r="J192" s="32">
        <f t="shared" si="37"/>
        <v>0</v>
      </c>
      <c r="K192" s="32">
        <f t="shared" si="37"/>
        <v>0</v>
      </c>
      <c r="L192" s="32">
        <f t="shared" si="37"/>
        <v>0</v>
      </c>
      <c r="M192" s="32">
        <f t="shared" si="37"/>
        <v>0</v>
      </c>
      <c r="N192" s="32">
        <f t="shared" si="37"/>
        <v>0</v>
      </c>
      <c r="O192" s="32">
        <f t="shared" si="37"/>
        <v>0</v>
      </c>
      <c r="P192" s="32">
        <f t="shared" si="37"/>
        <v>0</v>
      </c>
      <c r="Q192" s="32">
        <f t="shared" si="37"/>
        <v>0</v>
      </c>
      <c r="R192" s="32">
        <f t="shared" si="37"/>
        <v>0</v>
      </c>
      <c r="S192" s="32">
        <f t="shared" si="37"/>
        <v>0</v>
      </c>
      <c r="T192" s="32">
        <f t="shared" si="37"/>
        <v>0</v>
      </c>
      <c r="U192" s="32">
        <f t="shared" si="37"/>
        <v>0</v>
      </c>
      <c r="V192" s="32">
        <f t="shared" si="37"/>
        <v>0</v>
      </c>
      <c r="W192" s="32">
        <f t="shared" si="37"/>
        <v>0</v>
      </c>
      <c r="X192" s="67">
        <f t="shared" si="37"/>
        <v>468.4002</v>
      </c>
      <c r="Y192" s="59">
        <f>X192/G192*100</f>
        <v>223.04771428571425</v>
      </c>
    </row>
    <row r="193" spans="1:25" ht="48" outlineLevel="5" thickBot="1">
      <c r="A193" s="5" t="s">
        <v>209</v>
      </c>
      <c r="B193" s="21">
        <v>951</v>
      </c>
      <c r="C193" s="6" t="s">
        <v>12</v>
      </c>
      <c r="D193" s="6" t="s">
        <v>210</v>
      </c>
      <c r="E193" s="6" t="s">
        <v>5</v>
      </c>
      <c r="F193" s="6"/>
      <c r="G193" s="7">
        <f>G194</f>
        <v>210</v>
      </c>
      <c r="H193" s="26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44"/>
      <c r="X193" s="65">
        <v>468.4002</v>
      </c>
      <c r="Y193" s="59">
        <f>X193/G193*100</f>
        <v>223.04771428571425</v>
      </c>
    </row>
    <row r="194" spans="1:25" ht="32.25" outlineLevel="5" thickBot="1">
      <c r="A194" s="90" t="s">
        <v>107</v>
      </c>
      <c r="B194" s="94">
        <v>951</v>
      </c>
      <c r="C194" s="95" t="s">
        <v>12</v>
      </c>
      <c r="D194" s="95" t="s">
        <v>210</v>
      </c>
      <c r="E194" s="95" t="s">
        <v>101</v>
      </c>
      <c r="F194" s="95"/>
      <c r="G194" s="100">
        <f>G195</f>
        <v>210</v>
      </c>
      <c r="H194" s="55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75"/>
      <c r="Y194" s="59"/>
    </row>
    <row r="195" spans="1:25" ht="32.25" outlineLevel="5" thickBot="1">
      <c r="A195" s="90" t="s">
        <v>109</v>
      </c>
      <c r="B195" s="94">
        <v>951</v>
      </c>
      <c r="C195" s="95" t="s">
        <v>12</v>
      </c>
      <c r="D195" s="95" t="s">
        <v>210</v>
      </c>
      <c r="E195" s="95" t="s">
        <v>103</v>
      </c>
      <c r="F195" s="95"/>
      <c r="G195" s="100">
        <v>210</v>
      </c>
      <c r="H195" s="55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75"/>
      <c r="Y195" s="59"/>
    </row>
    <row r="196" spans="1:25" ht="19.5" outlineLevel="5" thickBot="1">
      <c r="A196" s="110" t="s">
        <v>59</v>
      </c>
      <c r="B196" s="18">
        <v>951</v>
      </c>
      <c r="C196" s="14" t="s">
        <v>51</v>
      </c>
      <c r="D196" s="14" t="s">
        <v>6</v>
      </c>
      <c r="E196" s="14" t="s">
        <v>5</v>
      </c>
      <c r="F196" s="14"/>
      <c r="G196" s="15">
        <f>G197</f>
        <v>0.31</v>
      </c>
      <c r="H196" s="55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75"/>
      <c r="Y196" s="59"/>
    </row>
    <row r="197" spans="1:25" ht="32.25" outlineLevel="5" thickBot="1">
      <c r="A197" s="8" t="s">
        <v>34</v>
      </c>
      <c r="B197" s="19">
        <v>951</v>
      </c>
      <c r="C197" s="9" t="s">
        <v>13</v>
      </c>
      <c r="D197" s="9" t="s">
        <v>6</v>
      </c>
      <c r="E197" s="9" t="s">
        <v>5</v>
      </c>
      <c r="F197" s="9"/>
      <c r="G197" s="10">
        <f>G203+G198</f>
        <v>0.31</v>
      </c>
      <c r="H197" s="55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75"/>
      <c r="Y197" s="59"/>
    </row>
    <row r="198" spans="1:25" ht="32.25" outlineLevel="5" thickBot="1">
      <c r="A198" s="114" t="s">
        <v>158</v>
      </c>
      <c r="B198" s="19">
        <v>951</v>
      </c>
      <c r="C198" s="9" t="s">
        <v>13</v>
      </c>
      <c r="D198" s="9" t="s">
        <v>159</v>
      </c>
      <c r="E198" s="9" t="s">
        <v>5</v>
      </c>
      <c r="F198" s="9"/>
      <c r="G198" s="10">
        <f>G199</f>
        <v>0.31</v>
      </c>
      <c r="H198" s="55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75"/>
      <c r="Y198" s="59"/>
    </row>
    <row r="199" spans="1:25" ht="32.25" outlineLevel="5" thickBot="1">
      <c r="A199" s="114" t="s">
        <v>160</v>
      </c>
      <c r="B199" s="19">
        <v>951</v>
      </c>
      <c r="C199" s="9" t="s">
        <v>13</v>
      </c>
      <c r="D199" s="9" t="s">
        <v>161</v>
      </c>
      <c r="E199" s="9" t="s">
        <v>5</v>
      </c>
      <c r="F199" s="9"/>
      <c r="G199" s="10">
        <f>G200</f>
        <v>0.31</v>
      </c>
      <c r="H199" s="55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75"/>
      <c r="Y199" s="59"/>
    </row>
    <row r="200" spans="1:25" ht="63.75" outlineLevel="5" thickBot="1">
      <c r="A200" s="116" t="s">
        <v>311</v>
      </c>
      <c r="B200" s="92">
        <v>951</v>
      </c>
      <c r="C200" s="93" t="s">
        <v>13</v>
      </c>
      <c r="D200" s="93" t="s">
        <v>310</v>
      </c>
      <c r="E200" s="93" t="s">
        <v>5</v>
      </c>
      <c r="F200" s="93"/>
      <c r="G200" s="16">
        <f>G201</f>
        <v>0.31</v>
      </c>
      <c r="H200" s="55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75"/>
      <c r="Y200" s="59"/>
    </row>
    <row r="201" spans="1:25" ht="32.25" outlineLevel="5" thickBot="1">
      <c r="A201" s="5" t="s">
        <v>107</v>
      </c>
      <c r="B201" s="21">
        <v>951</v>
      </c>
      <c r="C201" s="6" t="s">
        <v>13</v>
      </c>
      <c r="D201" s="6" t="s">
        <v>310</v>
      </c>
      <c r="E201" s="6" t="s">
        <v>101</v>
      </c>
      <c r="F201" s="6"/>
      <c r="G201" s="7">
        <f>G202</f>
        <v>0.31</v>
      </c>
      <c r="H201" s="55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75"/>
      <c r="Y201" s="59"/>
    </row>
    <row r="202" spans="1:25" ht="16.5" outlineLevel="5" thickBot="1">
      <c r="A202" s="90" t="s">
        <v>99</v>
      </c>
      <c r="B202" s="94">
        <v>951</v>
      </c>
      <c r="C202" s="95" t="s">
        <v>13</v>
      </c>
      <c r="D202" s="95" t="s">
        <v>310</v>
      </c>
      <c r="E202" s="95" t="s">
        <v>96</v>
      </c>
      <c r="F202" s="95"/>
      <c r="G202" s="100">
        <v>0.31</v>
      </c>
      <c r="H202" s="55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75"/>
      <c r="Y202" s="59"/>
    </row>
    <row r="203" spans="1:25" ht="32.25" outlineLevel="5" thickBot="1">
      <c r="A203" s="13" t="s">
        <v>211</v>
      </c>
      <c r="B203" s="19">
        <v>951</v>
      </c>
      <c r="C203" s="11" t="s">
        <v>13</v>
      </c>
      <c r="D203" s="11" t="s">
        <v>6</v>
      </c>
      <c r="E203" s="11" t="s">
        <v>5</v>
      </c>
      <c r="F203" s="11"/>
      <c r="G203" s="12">
        <f>G204</f>
        <v>0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75"/>
      <c r="Y203" s="59"/>
    </row>
    <row r="204" spans="1:25" ht="48" outlineLevel="4" thickBot="1">
      <c r="A204" s="96" t="s">
        <v>134</v>
      </c>
      <c r="B204" s="92">
        <v>951</v>
      </c>
      <c r="C204" s="93" t="s">
        <v>13</v>
      </c>
      <c r="D204" s="93" t="s">
        <v>212</v>
      </c>
      <c r="E204" s="93" t="s">
        <v>5</v>
      </c>
      <c r="F204" s="93"/>
      <c r="G204" s="16">
        <f>G205</f>
        <v>0</v>
      </c>
      <c r="H204" s="32">
        <f aca="true" t="shared" si="38" ref="H204:X204">H205+H206</f>
        <v>0</v>
      </c>
      <c r="I204" s="32">
        <f t="shared" si="38"/>
        <v>0</v>
      </c>
      <c r="J204" s="32">
        <f t="shared" si="38"/>
        <v>0</v>
      </c>
      <c r="K204" s="32">
        <f t="shared" si="38"/>
        <v>0</v>
      </c>
      <c r="L204" s="32">
        <f t="shared" si="38"/>
        <v>0</v>
      </c>
      <c r="M204" s="32">
        <f t="shared" si="38"/>
        <v>0</v>
      </c>
      <c r="N204" s="32">
        <f t="shared" si="38"/>
        <v>0</v>
      </c>
      <c r="O204" s="32">
        <f t="shared" si="38"/>
        <v>0</v>
      </c>
      <c r="P204" s="32">
        <f t="shared" si="38"/>
        <v>0</v>
      </c>
      <c r="Q204" s="32">
        <f t="shared" si="38"/>
        <v>0</v>
      </c>
      <c r="R204" s="32">
        <f t="shared" si="38"/>
        <v>0</v>
      </c>
      <c r="S204" s="32">
        <f t="shared" si="38"/>
        <v>0</v>
      </c>
      <c r="T204" s="32">
        <f t="shared" si="38"/>
        <v>0</v>
      </c>
      <c r="U204" s="32">
        <f t="shared" si="38"/>
        <v>0</v>
      </c>
      <c r="V204" s="32">
        <f t="shared" si="38"/>
        <v>0</v>
      </c>
      <c r="W204" s="32">
        <f t="shared" si="38"/>
        <v>0</v>
      </c>
      <c r="X204" s="32">
        <f t="shared" si="38"/>
        <v>5000</v>
      </c>
      <c r="Y204" s="59" t="e">
        <f>X204/G204*100</f>
        <v>#DIV/0!</v>
      </c>
    </row>
    <row r="205" spans="1:25" ht="81.75" customHeight="1" outlineLevel="5" thickBot="1">
      <c r="A205" s="5" t="s">
        <v>213</v>
      </c>
      <c r="B205" s="21">
        <v>951</v>
      </c>
      <c r="C205" s="6" t="s">
        <v>13</v>
      </c>
      <c r="D205" s="6" t="s">
        <v>214</v>
      </c>
      <c r="E205" s="6" t="s">
        <v>5</v>
      </c>
      <c r="F205" s="6"/>
      <c r="G205" s="7">
        <f>G206</f>
        <v>0</v>
      </c>
      <c r="H205" s="26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44"/>
      <c r="X205" s="65">
        <v>0</v>
      </c>
      <c r="Y205" s="59" t="e">
        <f>X205/G205*100</f>
        <v>#DIV/0!</v>
      </c>
    </row>
    <row r="206" spans="1:25" ht="16.5" outlineLevel="5" thickBot="1">
      <c r="A206" s="90" t="s">
        <v>133</v>
      </c>
      <c r="B206" s="94">
        <v>951</v>
      </c>
      <c r="C206" s="95" t="s">
        <v>13</v>
      </c>
      <c r="D206" s="95" t="s">
        <v>214</v>
      </c>
      <c r="E206" s="95" t="s">
        <v>132</v>
      </c>
      <c r="F206" s="95"/>
      <c r="G206" s="100">
        <v>0</v>
      </c>
      <c r="H206" s="26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44"/>
      <c r="X206" s="65">
        <v>5000</v>
      </c>
      <c r="Y206" s="59" t="e">
        <f>X206/G206*100</f>
        <v>#DIV/0!</v>
      </c>
    </row>
    <row r="207" spans="1:25" ht="19.5" outlineLevel="5" thickBot="1">
      <c r="A207" s="110" t="s">
        <v>50</v>
      </c>
      <c r="B207" s="18">
        <v>951</v>
      </c>
      <c r="C207" s="14" t="s">
        <v>49</v>
      </c>
      <c r="D207" s="14" t="s">
        <v>6</v>
      </c>
      <c r="E207" s="14" t="s">
        <v>5</v>
      </c>
      <c r="F207" s="14"/>
      <c r="G207" s="15">
        <f>G208+G213+G218</f>
        <v>10787.3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75"/>
      <c r="Y207" s="59"/>
    </row>
    <row r="208" spans="1:25" ht="16.5" outlineLevel="5" thickBot="1">
      <c r="A208" s="126" t="s">
        <v>40</v>
      </c>
      <c r="B208" s="18">
        <v>951</v>
      </c>
      <c r="C208" s="39" t="s">
        <v>20</v>
      </c>
      <c r="D208" s="39" t="s">
        <v>6</v>
      </c>
      <c r="E208" s="39" t="s">
        <v>5</v>
      </c>
      <c r="F208" s="39"/>
      <c r="G208" s="121">
        <f>G209</f>
        <v>9331.8</v>
      </c>
      <c r="H208" s="55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75"/>
      <c r="Y208" s="59"/>
    </row>
    <row r="209" spans="1:25" ht="32.25" outlineLevel="6" thickBot="1">
      <c r="A209" s="80" t="s">
        <v>333</v>
      </c>
      <c r="B209" s="19">
        <v>951</v>
      </c>
      <c r="C209" s="9" t="s">
        <v>20</v>
      </c>
      <c r="D209" s="9" t="s">
        <v>215</v>
      </c>
      <c r="E209" s="9" t="s">
        <v>5</v>
      </c>
      <c r="F209" s="9"/>
      <c r="G209" s="10">
        <f>G210</f>
        <v>9331.8</v>
      </c>
      <c r="H209" s="29">
        <f aca="true" t="shared" si="39" ref="H209:X209">H216+H221</f>
        <v>0</v>
      </c>
      <c r="I209" s="29">
        <f t="shared" si="39"/>
        <v>0</v>
      </c>
      <c r="J209" s="29">
        <f t="shared" si="39"/>
        <v>0</v>
      </c>
      <c r="K209" s="29">
        <f t="shared" si="39"/>
        <v>0</v>
      </c>
      <c r="L209" s="29">
        <f t="shared" si="39"/>
        <v>0</v>
      </c>
      <c r="M209" s="29">
        <f t="shared" si="39"/>
        <v>0</v>
      </c>
      <c r="N209" s="29">
        <f t="shared" si="39"/>
        <v>0</v>
      </c>
      <c r="O209" s="29">
        <f t="shared" si="39"/>
        <v>0</v>
      </c>
      <c r="P209" s="29">
        <f t="shared" si="39"/>
        <v>0</v>
      </c>
      <c r="Q209" s="29">
        <f t="shared" si="39"/>
        <v>0</v>
      </c>
      <c r="R209" s="29">
        <f t="shared" si="39"/>
        <v>0</v>
      </c>
      <c r="S209" s="29">
        <f t="shared" si="39"/>
        <v>0</v>
      </c>
      <c r="T209" s="29">
        <f t="shared" si="39"/>
        <v>0</v>
      </c>
      <c r="U209" s="29">
        <f t="shared" si="39"/>
        <v>0</v>
      </c>
      <c r="V209" s="29">
        <f t="shared" si="39"/>
        <v>0</v>
      </c>
      <c r="W209" s="29">
        <f t="shared" si="39"/>
        <v>0</v>
      </c>
      <c r="X209" s="73">
        <f t="shared" si="39"/>
        <v>1409.01825</v>
      </c>
      <c r="Y209" s="59">
        <f>X209/G209*100</f>
        <v>15.099104674339358</v>
      </c>
    </row>
    <row r="210" spans="1:25" ht="32.25" outlineLevel="6" thickBot="1">
      <c r="A210" s="127" t="s">
        <v>216</v>
      </c>
      <c r="B210" s="134">
        <v>951</v>
      </c>
      <c r="C210" s="93" t="s">
        <v>20</v>
      </c>
      <c r="D210" s="93" t="s">
        <v>217</v>
      </c>
      <c r="E210" s="93" t="s">
        <v>5</v>
      </c>
      <c r="F210" s="97"/>
      <c r="G210" s="16">
        <f>G211</f>
        <v>9331.8</v>
      </c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73"/>
      <c r="Y210" s="59"/>
    </row>
    <row r="211" spans="1:25" ht="19.5" outlineLevel="6" thickBot="1">
      <c r="A211" s="5" t="s">
        <v>136</v>
      </c>
      <c r="B211" s="21">
        <v>951</v>
      </c>
      <c r="C211" s="6" t="s">
        <v>20</v>
      </c>
      <c r="D211" s="6" t="s">
        <v>217</v>
      </c>
      <c r="E211" s="6" t="s">
        <v>5</v>
      </c>
      <c r="F211" s="78"/>
      <c r="G211" s="7">
        <f>G212</f>
        <v>9331.8</v>
      </c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73"/>
      <c r="Y211" s="59"/>
    </row>
    <row r="212" spans="1:25" ht="48" outlineLevel="6" thickBot="1">
      <c r="A212" s="98" t="s">
        <v>334</v>
      </c>
      <c r="B212" s="136">
        <v>951</v>
      </c>
      <c r="C212" s="95" t="s">
        <v>20</v>
      </c>
      <c r="D212" s="95" t="s">
        <v>217</v>
      </c>
      <c r="E212" s="95" t="s">
        <v>92</v>
      </c>
      <c r="F212" s="99"/>
      <c r="G212" s="100">
        <v>9331.8</v>
      </c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73"/>
      <c r="Y212" s="59"/>
    </row>
    <row r="213" spans="1:25" ht="32.25" outlineLevel="6" thickBot="1">
      <c r="A213" s="126" t="s">
        <v>61</v>
      </c>
      <c r="B213" s="18">
        <v>951</v>
      </c>
      <c r="C213" s="39" t="s">
        <v>60</v>
      </c>
      <c r="D213" s="39" t="s">
        <v>6</v>
      </c>
      <c r="E213" s="39" t="s">
        <v>5</v>
      </c>
      <c r="F213" s="39"/>
      <c r="G213" s="121">
        <f>G214</f>
        <v>10.5</v>
      </c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73"/>
      <c r="Y213" s="59"/>
    </row>
    <row r="214" spans="1:25" ht="32.25" outlineLevel="6" thickBot="1">
      <c r="A214" s="8" t="s">
        <v>137</v>
      </c>
      <c r="B214" s="19">
        <v>951</v>
      </c>
      <c r="C214" s="9" t="s">
        <v>60</v>
      </c>
      <c r="D214" s="9" t="s">
        <v>218</v>
      </c>
      <c r="E214" s="9" t="s">
        <v>5</v>
      </c>
      <c r="F214" s="9"/>
      <c r="G214" s="10">
        <f>G215</f>
        <v>10.5</v>
      </c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73"/>
      <c r="Y214" s="59"/>
    </row>
    <row r="215" spans="1:25" ht="48" outlineLevel="6" thickBot="1">
      <c r="A215" s="116" t="s">
        <v>219</v>
      </c>
      <c r="B215" s="92">
        <v>951</v>
      </c>
      <c r="C215" s="93" t="s">
        <v>60</v>
      </c>
      <c r="D215" s="93" t="s">
        <v>220</v>
      </c>
      <c r="E215" s="93" t="s">
        <v>5</v>
      </c>
      <c r="F215" s="93"/>
      <c r="G215" s="16">
        <f>G216</f>
        <v>10.5</v>
      </c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73"/>
      <c r="Y215" s="59"/>
    </row>
    <row r="216" spans="1:25" ht="32.25" outlineLevel="6" thickBot="1">
      <c r="A216" s="5" t="s">
        <v>107</v>
      </c>
      <c r="B216" s="21">
        <v>951</v>
      </c>
      <c r="C216" s="6" t="s">
        <v>60</v>
      </c>
      <c r="D216" s="6" t="s">
        <v>220</v>
      </c>
      <c r="E216" s="6" t="s">
        <v>101</v>
      </c>
      <c r="F216" s="6"/>
      <c r="G216" s="7">
        <f>G217</f>
        <v>10.5</v>
      </c>
      <c r="H216" s="10">
        <f aca="true" t="shared" si="40" ref="H216:X217">H217</f>
        <v>0</v>
      </c>
      <c r="I216" s="10">
        <f t="shared" si="40"/>
        <v>0</v>
      </c>
      <c r="J216" s="10">
        <f t="shared" si="40"/>
        <v>0</v>
      </c>
      <c r="K216" s="10">
        <f t="shared" si="40"/>
        <v>0</v>
      </c>
      <c r="L216" s="10">
        <f t="shared" si="40"/>
        <v>0</v>
      </c>
      <c r="M216" s="10">
        <f t="shared" si="40"/>
        <v>0</v>
      </c>
      <c r="N216" s="10">
        <f t="shared" si="40"/>
        <v>0</v>
      </c>
      <c r="O216" s="10">
        <f t="shared" si="40"/>
        <v>0</v>
      </c>
      <c r="P216" s="10">
        <f t="shared" si="40"/>
        <v>0</v>
      </c>
      <c r="Q216" s="10">
        <f t="shared" si="40"/>
        <v>0</v>
      </c>
      <c r="R216" s="10">
        <f t="shared" si="40"/>
        <v>0</v>
      </c>
      <c r="S216" s="10">
        <f t="shared" si="40"/>
        <v>0</v>
      </c>
      <c r="T216" s="10">
        <f t="shared" si="40"/>
        <v>0</v>
      </c>
      <c r="U216" s="10">
        <f t="shared" si="40"/>
        <v>0</v>
      </c>
      <c r="V216" s="10">
        <f t="shared" si="40"/>
        <v>0</v>
      </c>
      <c r="W216" s="10">
        <f t="shared" si="40"/>
        <v>0</v>
      </c>
      <c r="X216" s="66">
        <f t="shared" si="40"/>
        <v>0</v>
      </c>
      <c r="Y216" s="59">
        <f>X216/G216*100</f>
        <v>0</v>
      </c>
    </row>
    <row r="217" spans="1:25" ht="32.25" outlineLevel="6" thickBot="1">
      <c r="A217" s="90" t="s">
        <v>109</v>
      </c>
      <c r="B217" s="94">
        <v>951</v>
      </c>
      <c r="C217" s="95" t="s">
        <v>60</v>
      </c>
      <c r="D217" s="95" t="s">
        <v>220</v>
      </c>
      <c r="E217" s="95" t="s">
        <v>103</v>
      </c>
      <c r="F217" s="95"/>
      <c r="G217" s="100">
        <v>10.5</v>
      </c>
      <c r="H217" s="12">
        <f t="shared" si="40"/>
        <v>0</v>
      </c>
      <c r="I217" s="12">
        <f t="shared" si="40"/>
        <v>0</v>
      </c>
      <c r="J217" s="12">
        <f t="shared" si="40"/>
        <v>0</v>
      </c>
      <c r="K217" s="12">
        <f t="shared" si="40"/>
        <v>0</v>
      </c>
      <c r="L217" s="12">
        <f t="shared" si="40"/>
        <v>0</v>
      </c>
      <c r="M217" s="12">
        <f t="shared" si="40"/>
        <v>0</v>
      </c>
      <c r="N217" s="12">
        <f t="shared" si="40"/>
        <v>0</v>
      </c>
      <c r="O217" s="12">
        <f t="shared" si="40"/>
        <v>0</v>
      </c>
      <c r="P217" s="12">
        <f t="shared" si="40"/>
        <v>0</v>
      </c>
      <c r="Q217" s="12">
        <f t="shared" si="40"/>
        <v>0</v>
      </c>
      <c r="R217" s="12">
        <f t="shared" si="40"/>
        <v>0</v>
      </c>
      <c r="S217" s="12">
        <f t="shared" si="40"/>
        <v>0</v>
      </c>
      <c r="T217" s="12">
        <f t="shared" si="40"/>
        <v>0</v>
      </c>
      <c r="U217" s="12">
        <f t="shared" si="40"/>
        <v>0</v>
      </c>
      <c r="V217" s="12">
        <f t="shared" si="40"/>
        <v>0</v>
      </c>
      <c r="W217" s="12">
        <f t="shared" si="40"/>
        <v>0</v>
      </c>
      <c r="X217" s="67">
        <f t="shared" si="40"/>
        <v>0</v>
      </c>
      <c r="Y217" s="59">
        <f>X217/G217*100</f>
        <v>0</v>
      </c>
    </row>
    <row r="218" spans="1:25" ht="19.5" outlineLevel="6" thickBot="1">
      <c r="A218" s="126" t="s">
        <v>35</v>
      </c>
      <c r="B218" s="18">
        <v>951</v>
      </c>
      <c r="C218" s="39" t="s">
        <v>14</v>
      </c>
      <c r="D218" s="39" t="s">
        <v>6</v>
      </c>
      <c r="E218" s="39" t="s">
        <v>5</v>
      </c>
      <c r="F218" s="39"/>
      <c r="G218" s="121">
        <f>G219</f>
        <v>1445</v>
      </c>
      <c r="H218" s="24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42"/>
      <c r="X218" s="65">
        <v>0</v>
      </c>
      <c r="Y218" s="59">
        <f>X218/G218*100</f>
        <v>0</v>
      </c>
    </row>
    <row r="219" spans="1:25" ht="32.25" outlineLevel="6" thickBot="1">
      <c r="A219" s="114" t="s">
        <v>158</v>
      </c>
      <c r="B219" s="19">
        <v>951</v>
      </c>
      <c r="C219" s="9" t="s">
        <v>14</v>
      </c>
      <c r="D219" s="9" t="s">
        <v>159</v>
      </c>
      <c r="E219" s="9" t="s">
        <v>5</v>
      </c>
      <c r="F219" s="9"/>
      <c r="G219" s="10">
        <f>G220</f>
        <v>1445</v>
      </c>
      <c r="H219" s="77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75"/>
      <c r="Y219" s="59"/>
    </row>
    <row r="220" spans="1:25" ht="32.25" outlineLevel="6" thickBot="1">
      <c r="A220" s="114" t="s">
        <v>160</v>
      </c>
      <c r="B220" s="19">
        <v>951</v>
      </c>
      <c r="C220" s="11" t="s">
        <v>14</v>
      </c>
      <c r="D220" s="11" t="s">
        <v>161</v>
      </c>
      <c r="E220" s="11" t="s">
        <v>5</v>
      </c>
      <c r="F220" s="11"/>
      <c r="G220" s="12">
        <f>G221</f>
        <v>1445</v>
      </c>
      <c r="H220" s="77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75"/>
      <c r="Y220" s="59"/>
    </row>
    <row r="221" spans="1:25" ht="48" outlineLevel="6" thickBot="1">
      <c r="A221" s="115" t="s">
        <v>331</v>
      </c>
      <c r="B221" s="132">
        <v>951</v>
      </c>
      <c r="C221" s="93" t="s">
        <v>14</v>
      </c>
      <c r="D221" s="93" t="s">
        <v>164</v>
      </c>
      <c r="E221" s="93" t="s">
        <v>5</v>
      </c>
      <c r="F221" s="93"/>
      <c r="G221" s="16">
        <f>G222+G225</f>
        <v>1445</v>
      </c>
      <c r="H221" s="31">
        <f aca="true" t="shared" si="41" ref="H221:X223">H222</f>
        <v>0</v>
      </c>
      <c r="I221" s="31">
        <f t="shared" si="41"/>
        <v>0</v>
      </c>
      <c r="J221" s="31">
        <f t="shared" si="41"/>
        <v>0</v>
      </c>
      <c r="K221" s="31">
        <f t="shared" si="41"/>
        <v>0</v>
      </c>
      <c r="L221" s="31">
        <f t="shared" si="41"/>
        <v>0</v>
      </c>
      <c r="M221" s="31">
        <f t="shared" si="41"/>
        <v>0</v>
      </c>
      <c r="N221" s="31">
        <f t="shared" si="41"/>
        <v>0</v>
      </c>
      <c r="O221" s="31">
        <f t="shared" si="41"/>
        <v>0</v>
      </c>
      <c r="P221" s="31">
        <f t="shared" si="41"/>
        <v>0</v>
      </c>
      <c r="Q221" s="31">
        <f t="shared" si="41"/>
        <v>0</v>
      </c>
      <c r="R221" s="31">
        <f t="shared" si="41"/>
        <v>0</v>
      </c>
      <c r="S221" s="31">
        <f t="shared" si="41"/>
        <v>0</v>
      </c>
      <c r="T221" s="31">
        <f t="shared" si="41"/>
        <v>0</v>
      </c>
      <c r="U221" s="31">
        <f t="shared" si="41"/>
        <v>0</v>
      </c>
      <c r="V221" s="31">
        <f t="shared" si="41"/>
        <v>0</v>
      </c>
      <c r="W221" s="31">
        <f t="shared" si="41"/>
        <v>0</v>
      </c>
      <c r="X221" s="66">
        <f t="shared" si="41"/>
        <v>1409.01825</v>
      </c>
      <c r="Y221" s="59">
        <f>X221/G221*100</f>
        <v>97.5099134948097</v>
      </c>
    </row>
    <row r="222" spans="1:25" ht="32.25" outlineLevel="6" thickBot="1">
      <c r="A222" s="5" t="s">
        <v>98</v>
      </c>
      <c r="B222" s="21">
        <v>951</v>
      </c>
      <c r="C222" s="6" t="s">
        <v>14</v>
      </c>
      <c r="D222" s="6" t="s">
        <v>164</v>
      </c>
      <c r="E222" s="6" t="s">
        <v>95</v>
      </c>
      <c r="F222" s="6"/>
      <c r="G222" s="7">
        <f>G223+G224</f>
        <v>1445</v>
      </c>
      <c r="H222" s="32">
        <f t="shared" si="41"/>
        <v>0</v>
      </c>
      <c r="I222" s="32">
        <f t="shared" si="41"/>
        <v>0</v>
      </c>
      <c r="J222" s="32">
        <f t="shared" si="41"/>
        <v>0</v>
      </c>
      <c r="K222" s="32">
        <f t="shared" si="41"/>
        <v>0</v>
      </c>
      <c r="L222" s="32">
        <f t="shared" si="41"/>
        <v>0</v>
      </c>
      <c r="M222" s="32">
        <f t="shared" si="41"/>
        <v>0</v>
      </c>
      <c r="N222" s="32">
        <f t="shared" si="41"/>
        <v>0</v>
      </c>
      <c r="O222" s="32">
        <f t="shared" si="41"/>
        <v>0</v>
      </c>
      <c r="P222" s="32">
        <f t="shared" si="41"/>
        <v>0</v>
      </c>
      <c r="Q222" s="32">
        <f t="shared" si="41"/>
        <v>0</v>
      </c>
      <c r="R222" s="32">
        <f t="shared" si="41"/>
        <v>0</v>
      </c>
      <c r="S222" s="32">
        <f t="shared" si="41"/>
        <v>0</v>
      </c>
      <c r="T222" s="32">
        <f t="shared" si="41"/>
        <v>0</v>
      </c>
      <c r="U222" s="32">
        <f t="shared" si="41"/>
        <v>0</v>
      </c>
      <c r="V222" s="32">
        <f t="shared" si="41"/>
        <v>0</v>
      </c>
      <c r="W222" s="32">
        <f t="shared" si="41"/>
        <v>0</v>
      </c>
      <c r="X222" s="67">
        <f t="shared" si="41"/>
        <v>1409.01825</v>
      </c>
      <c r="Y222" s="59">
        <f>X222/G222*100</f>
        <v>97.5099134948097</v>
      </c>
    </row>
    <row r="223" spans="1:25" ht="16.5" outlineLevel="6" thickBot="1">
      <c r="A223" s="90" t="s">
        <v>99</v>
      </c>
      <c r="B223" s="94">
        <v>951</v>
      </c>
      <c r="C223" s="95" t="s">
        <v>14</v>
      </c>
      <c r="D223" s="95" t="s">
        <v>164</v>
      </c>
      <c r="E223" s="95" t="s">
        <v>96</v>
      </c>
      <c r="F223" s="95"/>
      <c r="G223" s="100">
        <v>1445</v>
      </c>
      <c r="H223" s="34">
        <f t="shared" si="41"/>
        <v>0</v>
      </c>
      <c r="I223" s="34">
        <f t="shared" si="41"/>
        <v>0</v>
      </c>
      <c r="J223" s="34">
        <f t="shared" si="41"/>
        <v>0</v>
      </c>
      <c r="K223" s="34">
        <f t="shared" si="41"/>
        <v>0</v>
      </c>
      <c r="L223" s="34">
        <f t="shared" si="41"/>
        <v>0</v>
      </c>
      <c r="M223" s="34">
        <f t="shared" si="41"/>
        <v>0</v>
      </c>
      <c r="N223" s="34">
        <f t="shared" si="41"/>
        <v>0</v>
      </c>
      <c r="O223" s="34">
        <f t="shared" si="41"/>
        <v>0</v>
      </c>
      <c r="P223" s="34">
        <f t="shared" si="41"/>
        <v>0</v>
      </c>
      <c r="Q223" s="34">
        <f t="shared" si="41"/>
        <v>0</v>
      </c>
      <c r="R223" s="34">
        <f t="shared" si="41"/>
        <v>0</v>
      </c>
      <c r="S223" s="34">
        <f t="shared" si="41"/>
        <v>0</v>
      </c>
      <c r="T223" s="34">
        <f t="shared" si="41"/>
        <v>0</v>
      </c>
      <c r="U223" s="34">
        <f t="shared" si="41"/>
        <v>0</v>
      </c>
      <c r="V223" s="34">
        <f t="shared" si="41"/>
        <v>0</v>
      </c>
      <c r="W223" s="34">
        <f t="shared" si="41"/>
        <v>0</v>
      </c>
      <c r="X223" s="68">
        <f t="shared" si="41"/>
        <v>1409.01825</v>
      </c>
      <c r="Y223" s="59">
        <f>X223/G223*100</f>
        <v>97.5099134948097</v>
      </c>
    </row>
    <row r="224" spans="1:25" ht="32.25" outlineLevel="6" thickBot="1">
      <c r="A224" s="90" t="s">
        <v>100</v>
      </c>
      <c r="B224" s="94">
        <v>951</v>
      </c>
      <c r="C224" s="95" t="s">
        <v>14</v>
      </c>
      <c r="D224" s="95" t="s">
        <v>164</v>
      </c>
      <c r="E224" s="95" t="s">
        <v>97</v>
      </c>
      <c r="F224" s="95"/>
      <c r="G224" s="100">
        <v>0</v>
      </c>
      <c r="H224" s="24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42"/>
      <c r="X224" s="65">
        <v>1409.01825</v>
      </c>
      <c r="Y224" s="59" t="e">
        <f>X224/G224*100</f>
        <v>#DIV/0!</v>
      </c>
    </row>
    <row r="225" spans="1:25" ht="32.25" outlineLevel="6" thickBot="1">
      <c r="A225" s="5" t="s">
        <v>107</v>
      </c>
      <c r="B225" s="21">
        <v>951</v>
      </c>
      <c r="C225" s="6" t="s">
        <v>14</v>
      </c>
      <c r="D225" s="6" t="s">
        <v>164</v>
      </c>
      <c r="E225" s="6" t="s">
        <v>101</v>
      </c>
      <c r="F225" s="6"/>
      <c r="G225" s="7">
        <f>G226</f>
        <v>0</v>
      </c>
      <c r="H225" s="77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75"/>
      <c r="Y225" s="59"/>
    </row>
    <row r="226" spans="1:25" ht="32.25" outlineLevel="6" thickBot="1">
      <c r="A226" s="90" t="s">
        <v>109</v>
      </c>
      <c r="B226" s="94">
        <v>951</v>
      </c>
      <c r="C226" s="95" t="s">
        <v>14</v>
      </c>
      <c r="D226" s="95" t="s">
        <v>164</v>
      </c>
      <c r="E226" s="95" t="s">
        <v>103</v>
      </c>
      <c r="F226" s="95"/>
      <c r="G226" s="100">
        <v>0</v>
      </c>
      <c r="H226" s="77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75"/>
      <c r="Y226" s="59"/>
    </row>
    <row r="227" spans="1:25" ht="19.5" outlineLevel="6" thickBot="1">
      <c r="A227" s="110" t="s">
        <v>67</v>
      </c>
      <c r="B227" s="18">
        <v>951</v>
      </c>
      <c r="C227" s="14" t="s">
        <v>48</v>
      </c>
      <c r="D227" s="14" t="s">
        <v>6</v>
      </c>
      <c r="E227" s="14" t="s">
        <v>5</v>
      </c>
      <c r="F227" s="14"/>
      <c r="G227" s="15">
        <f>G228</f>
        <v>11271.6</v>
      </c>
      <c r="H227" s="77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75"/>
      <c r="Y227" s="59"/>
    </row>
    <row r="228" spans="1:25" ht="19.5" outlineLevel="6" thickBot="1">
      <c r="A228" s="8" t="s">
        <v>36</v>
      </c>
      <c r="B228" s="19">
        <v>951</v>
      </c>
      <c r="C228" s="9" t="s">
        <v>15</v>
      </c>
      <c r="D228" s="9" t="s">
        <v>6</v>
      </c>
      <c r="E228" s="9" t="s">
        <v>5</v>
      </c>
      <c r="F228" s="9"/>
      <c r="G228" s="10">
        <f>G229+G241+G245+G249</f>
        <v>11271.6</v>
      </c>
      <c r="H228" s="77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75"/>
      <c r="Y228" s="59"/>
    </row>
    <row r="229" spans="1:25" ht="19.5" outlineLevel="6" thickBot="1">
      <c r="A229" s="13" t="s">
        <v>221</v>
      </c>
      <c r="B229" s="19">
        <v>951</v>
      </c>
      <c r="C229" s="11" t="s">
        <v>15</v>
      </c>
      <c r="D229" s="11" t="s">
        <v>222</v>
      </c>
      <c r="E229" s="11" t="s">
        <v>5</v>
      </c>
      <c r="F229" s="11"/>
      <c r="G229" s="12">
        <f>G230+G234</f>
        <v>10924.7</v>
      </c>
      <c r="H229" s="29">
        <f aca="true" t="shared" si="42" ref="H229:X229">H230</f>
        <v>0</v>
      </c>
      <c r="I229" s="29">
        <f t="shared" si="42"/>
        <v>0</v>
      </c>
      <c r="J229" s="29">
        <f t="shared" si="42"/>
        <v>0</v>
      </c>
      <c r="K229" s="29">
        <f t="shared" si="42"/>
        <v>0</v>
      </c>
      <c r="L229" s="29">
        <f t="shared" si="42"/>
        <v>0</v>
      </c>
      <c r="M229" s="29">
        <f t="shared" si="42"/>
        <v>0</v>
      </c>
      <c r="N229" s="29">
        <f t="shared" si="42"/>
        <v>0</v>
      </c>
      <c r="O229" s="29">
        <f t="shared" si="42"/>
        <v>0</v>
      </c>
      <c r="P229" s="29">
        <f t="shared" si="42"/>
        <v>0</v>
      </c>
      <c r="Q229" s="29">
        <f t="shared" si="42"/>
        <v>0</v>
      </c>
      <c r="R229" s="29">
        <f t="shared" si="42"/>
        <v>0</v>
      </c>
      <c r="S229" s="29">
        <f t="shared" si="42"/>
        <v>0</v>
      </c>
      <c r="T229" s="29">
        <f t="shared" si="42"/>
        <v>0</v>
      </c>
      <c r="U229" s="29">
        <f t="shared" si="42"/>
        <v>0</v>
      </c>
      <c r="V229" s="29">
        <f t="shared" si="42"/>
        <v>0</v>
      </c>
      <c r="W229" s="29">
        <f t="shared" si="42"/>
        <v>0</v>
      </c>
      <c r="X229" s="73">
        <f t="shared" si="42"/>
        <v>669.14176</v>
      </c>
      <c r="Y229" s="59">
        <f>X229/G229*100</f>
        <v>6.125035561617252</v>
      </c>
    </row>
    <row r="230" spans="1:25" ht="16.5" outlineLevel="6" thickBot="1">
      <c r="A230" s="96" t="s">
        <v>141</v>
      </c>
      <c r="B230" s="92">
        <v>951</v>
      </c>
      <c r="C230" s="93" t="s">
        <v>15</v>
      </c>
      <c r="D230" s="93" t="s">
        <v>223</v>
      </c>
      <c r="E230" s="93" t="s">
        <v>5</v>
      </c>
      <c r="F230" s="93"/>
      <c r="G230" s="16">
        <f>G231</f>
        <v>50</v>
      </c>
      <c r="H230" s="10">
        <f aca="true" t="shared" si="43" ref="H230:X230">H241</f>
        <v>0</v>
      </c>
      <c r="I230" s="10">
        <f t="shared" si="43"/>
        <v>0</v>
      </c>
      <c r="J230" s="10">
        <f t="shared" si="43"/>
        <v>0</v>
      </c>
      <c r="K230" s="10">
        <f t="shared" si="43"/>
        <v>0</v>
      </c>
      <c r="L230" s="10">
        <f t="shared" si="43"/>
        <v>0</v>
      </c>
      <c r="M230" s="10">
        <f t="shared" si="43"/>
        <v>0</v>
      </c>
      <c r="N230" s="10">
        <f t="shared" si="43"/>
        <v>0</v>
      </c>
      <c r="O230" s="10">
        <f t="shared" si="43"/>
        <v>0</v>
      </c>
      <c r="P230" s="10">
        <f t="shared" si="43"/>
        <v>0</v>
      </c>
      <c r="Q230" s="10">
        <f t="shared" si="43"/>
        <v>0</v>
      </c>
      <c r="R230" s="10">
        <f t="shared" si="43"/>
        <v>0</v>
      </c>
      <c r="S230" s="10">
        <f t="shared" si="43"/>
        <v>0</v>
      </c>
      <c r="T230" s="10">
        <f t="shared" si="43"/>
        <v>0</v>
      </c>
      <c r="U230" s="10">
        <f t="shared" si="43"/>
        <v>0</v>
      </c>
      <c r="V230" s="10">
        <f t="shared" si="43"/>
        <v>0</v>
      </c>
      <c r="W230" s="10">
        <f t="shared" si="43"/>
        <v>0</v>
      </c>
      <c r="X230" s="66">
        <f t="shared" si="43"/>
        <v>669.14176</v>
      </c>
      <c r="Y230" s="59">
        <f>X230/G230*100</f>
        <v>1338.28352</v>
      </c>
    </row>
    <row r="231" spans="1:25" ht="32.25" outlineLevel="6" thickBot="1">
      <c r="A231" s="79" t="s">
        <v>224</v>
      </c>
      <c r="B231" s="21">
        <v>951</v>
      </c>
      <c r="C231" s="6" t="s">
        <v>15</v>
      </c>
      <c r="D231" s="6" t="s">
        <v>225</v>
      </c>
      <c r="E231" s="6" t="s">
        <v>5</v>
      </c>
      <c r="F231" s="6"/>
      <c r="G231" s="7">
        <f>G232</f>
        <v>50</v>
      </c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66"/>
      <c r="Y231" s="59"/>
    </row>
    <row r="232" spans="1:25" ht="32.25" outlineLevel="6" thickBot="1">
      <c r="A232" s="90" t="s">
        <v>107</v>
      </c>
      <c r="B232" s="94">
        <v>951</v>
      </c>
      <c r="C232" s="95" t="s">
        <v>15</v>
      </c>
      <c r="D232" s="95" t="s">
        <v>225</v>
      </c>
      <c r="E232" s="95" t="s">
        <v>101</v>
      </c>
      <c r="F232" s="95"/>
      <c r="G232" s="100">
        <f>G233</f>
        <v>50</v>
      </c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66"/>
      <c r="Y232" s="59"/>
    </row>
    <row r="233" spans="1:25" ht="32.25" outlineLevel="6" thickBot="1">
      <c r="A233" s="90" t="s">
        <v>109</v>
      </c>
      <c r="B233" s="94">
        <v>951</v>
      </c>
      <c r="C233" s="95" t="s">
        <v>15</v>
      </c>
      <c r="D233" s="95" t="s">
        <v>225</v>
      </c>
      <c r="E233" s="95" t="s">
        <v>103</v>
      </c>
      <c r="F233" s="95"/>
      <c r="G233" s="100">
        <v>50</v>
      </c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66"/>
      <c r="Y233" s="59"/>
    </row>
    <row r="234" spans="1:25" ht="34.5" customHeight="1" outlineLevel="6" thickBot="1">
      <c r="A234" s="116" t="s">
        <v>226</v>
      </c>
      <c r="B234" s="92">
        <v>951</v>
      </c>
      <c r="C234" s="93" t="s">
        <v>15</v>
      </c>
      <c r="D234" s="93" t="s">
        <v>227</v>
      </c>
      <c r="E234" s="93" t="s">
        <v>5</v>
      </c>
      <c r="F234" s="93"/>
      <c r="G234" s="16">
        <f>G235+G238</f>
        <v>10874.7</v>
      </c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66"/>
      <c r="Y234" s="59"/>
    </row>
    <row r="235" spans="1:25" ht="32.25" outlineLevel="6" thickBot="1">
      <c r="A235" s="5" t="s">
        <v>228</v>
      </c>
      <c r="B235" s="21">
        <v>951</v>
      </c>
      <c r="C235" s="6" t="s">
        <v>15</v>
      </c>
      <c r="D235" s="6" t="s">
        <v>229</v>
      </c>
      <c r="E235" s="6" t="s">
        <v>5</v>
      </c>
      <c r="F235" s="6"/>
      <c r="G235" s="7">
        <f>G236</f>
        <v>8927.1</v>
      </c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66"/>
      <c r="Y235" s="59"/>
    </row>
    <row r="236" spans="1:25" ht="16.5" outlineLevel="6" thickBot="1">
      <c r="A236" s="90" t="s">
        <v>136</v>
      </c>
      <c r="B236" s="94">
        <v>951</v>
      </c>
      <c r="C236" s="95" t="s">
        <v>15</v>
      </c>
      <c r="D236" s="95" t="s">
        <v>229</v>
      </c>
      <c r="E236" s="95" t="s">
        <v>135</v>
      </c>
      <c r="F236" s="95"/>
      <c r="G236" s="100">
        <f>G237</f>
        <v>8927.1</v>
      </c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66"/>
      <c r="Y236" s="59"/>
    </row>
    <row r="237" spans="1:25" ht="48" outlineLevel="6" thickBot="1">
      <c r="A237" s="101" t="s">
        <v>334</v>
      </c>
      <c r="B237" s="94">
        <v>951</v>
      </c>
      <c r="C237" s="95" t="s">
        <v>15</v>
      </c>
      <c r="D237" s="95" t="s">
        <v>229</v>
      </c>
      <c r="E237" s="95" t="s">
        <v>92</v>
      </c>
      <c r="F237" s="95"/>
      <c r="G237" s="100">
        <v>8927.1</v>
      </c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66"/>
      <c r="Y237" s="59"/>
    </row>
    <row r="238" spans="1:25" ht="32.25" outlineLevel="6" thickBot="1">
      <c r="A238" s="5" t="s">
        <v>230</v>
      </c>
      <c r="B238" s="21">
        <v>951</v>
      </c>
      <c r="C238" s="6" t="s">
        <v>15</v>
      </c>
      <c r="D238" s="6" t="s">
        <v>231</v>
      </c>
      <c r="E238" s="6" t="s">
        <v>5</v>
      </c>
      <c r="F238" s="6"/>
      <c r="G238" s="7">
        <f>G239</f>
        <v>1947.6</v>
      </c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66"/>
      <c r="Y238" s="59"/>
    </row>
    <row r="239" spans="1:25" ht="16.5" outlineLevel="6" thickBot="1">
      <c r="A239" s="90" t="s">
        <v>136</v>
      </c>
      <c r="B239" s="94">
        <v>951</v>
      </c>
      <c r="C239" s="95" t="s">
        <v>15</v>
      </c>
      <c r="D239" s="95" t="s">
        <v>231</v>
      </c>
      <c r="E239" s="95" t="s">
        <v>135</v>
      </c>
      <c r="F239" s="95"/>
      <c r="G239" s="100">
        <f>G240</f>
        <v>1947.6</v>
      </c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66"/>
      <c r="Y239" s="59"/>
    </row>
    <row r="240" spans="1:25" ht="48" outlineLevel="6" thickBot="1">
      <c r="A240" s="101" t="s">
        <v>334</v>
      </c>
      <c r="B240" s="94">
        <v>951</v>
      </c>
      <c r="C240" s="95" t="s">
        <v>15</v>
      </c>
      <c r="D240" s="95" t="s">
        <v>231</v>
      </c>
      <c r="E240" s="95" t="s">
        <v>92</v>
      </c>
      <c r="F240" s="95"/>
      <c r="G240" s="100">
        <v>1947.6</v>
      </c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66"/>
      <c r="Y240" s="59"/>
    </row>
    <row r="241" spans="1:25" ht="32.25" outlineLevel="6" thickBot="1">
      <c r="A241" s="8" t="s">
        <v>138</v>
      </c>
      <c r="B241" s="19">
        <v>951</v>
      </c>
      <c r="C241" s="9" t="s">
        <v>15</v>
      </c>
      <c r="D241" s="9" t="s">
        <v>232</v>
      </c>
      <c r="E241" s="9" t="s">
        <v>5</v>
      </c>
      <c r="F241" s="9"/>
      <c r="G241" s="10">
        <f>G242</f>
        <v>224</v>
      </c>
      <c r="H241" s="12">
        <f aca="true" t="shared" si="44" ref="H241:X241">H242</f>
        <v>0</v>
      </c>
      <c r="I241" s="12">
        <f t="shared" si="44"/>
        <v>0</v>
      </c>
      <c r="J241" s="12">
        <f t="shared" si="44"/>
        <v>0</v>
      </c>
      <c r="K241" s="12">
        <f t="shared" si="44"/>
        <v>0</v>
      </c>
      <c r="L241" s="12">
        <f t="shared" si="44"/>
        <v>0</v>
      </c>
      <c r="M241" s="12">
        <f t="shared" si="44"/>
        <v>0</v>
      </c>
      <c r="N241" s="12">
        <f t="shared" si="44"/>
        <v>0</v>
      </c>
      <c r="O241" s="12">
        <f t="shared" si="44"/>
        <v>0</v>
      </c>
      <c r="P241" s="12">
        <f t="shared" si="44"/>
        <v>0</v>
      </c>
      <c r="Q241" s="12">
        <f t="shared" si="44"/>
        <v>0</v>
      </c>
      <c r="R241" s="12">
        <f t="shared" si="44"/>
        <v>0</v>
      </c>
      <c r="S241" s="12">
        <f t="shared" si="44"/>
        <v>0</v>
      </c>
      <c r="T241" s="12">
        <f t="shared" si="44"/>
        <v>0</v>
      </c>
      <c r="U241" s="12">
        <f t="shared" si="44"/>
        <v>0</v>
      </c>
      <c r="V241" s="12">
        <f t="shared" si="44"/>
        <v>0</v>
      </c>
      <c r="W241" s="12">
        <f t="shared" si="44"/>
        <v>0</v>
      </c>
      <c r="X241" s="67">
        <f t="shared" si="44"/>
        <v>669.14176</v>
      </c>
      <c r="Y241" s="59">
        <f>X241/G241*100</f>
        <v>298.724</v>
      </c>
    </row>
    <row r="242" spans="1:25" ht="48" outlineLevel="6" thickBot="1">
      <c r="A242" s="79" t="s">
        <v>233</v>
      </c>
      <c r="B242" s="21">
        <v>951</v>
      </c>
      <c r="C242" s="6" t="s">
        <v>15</v>
      </c>
      <c r="D242" s="6" t="s">
        <v>234</v>
      </c>
      <c r="E242" s="6" t="s">
        <v>5</v>
      </c>
      <c r="F242" s="6"/>
      <c r="G242" s="7">
        <f>G243</f>
        <v>224</v>
      </c>
      <c r="H242" s="24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42"/>
      <c r="X242" s="65">
        <v>669.14176</v>
      </c>
      <c r="Y242" s="59">
        <f>X242/G242*100</f>
        <v>298.724</v>
      </c>
    </row>
    <row r="243" spans="1:25" ht="32.25" outlineLevel="6" thickBot="1">
      <c r="A243" s="90" t="s">
        <v>107</v>
      </c>
      <c r="B243" s="94">
        <v>951</v>
      </c>
      <c r="C243" s="95" t="s">
        <v>15</v>
      </c>
      <c r="D243" s="95" t="s">
        <v>234</v>
      </c>
      <c r="E243" s="95" t="s">
        <v>101</v>
      </c>
      <c r="F243" s="95"/>
      <c r="G243" s="100">
        <f>G244</f>
        <v>224</v>
      </c>
      <c r="H243" s="77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75"/>
      <c r="Y243" s="59"/>
    </row>
    <row r="244" spans="1:25" ht="32.25" outlineLevel="6" thickBot="1">
      <c r="A244" s="90" t="s">
        <v>109</v>
      </c>
      <c r="B244" s="94">
        <v>951</v>
      </c>
      <c r="C244" s="95" t="s">
        <v>15</v>
      </c>
      <c r="D244" s="95" t="s">
        <v>234</v>
      </c>
      <c r="E244" s="95" t="s">
        <v>103</v>
      </c>
      <c r="F244" s="95"/>
      <c r="G244" s="100">
        <v>224</v>
      </c>
      <c r="H244" s="77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75"/>
      <c r="Y244" s="59"/>
    </row>
    <row r="245" spans="1:25" ht="19.5" outlineLevel="6" thickBot="1">
      <c r="A245" s="8" t="s">
        <v>139</v>
      </c>
      <c r="B245" s="19">
        <v>951</v>
      </c>
      <c r="C245" s="9" t="s">
        <v>15</v>
      </c>
      <c r="D245" s="9" t="s">
        <v>235</v>
      </c>
      <c r="E245" s="9" t="s">
        <v>5</v>
      </c>
      <c r="F245" s="9"/>
      <c r="G245" s="10">
        <f>G246</f>
        <v>97.9</v>
      </c>
      <c r="H245" s="77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75"/>
      <c r="Y245" s="59"/>
    </row>
    <row r="246" spans="1:25" ht="32.25" outlineLevel="6" thickBot="1">
      <c r="A246" s="79" t="s">
        <v>236</v>
      </c>
      <c r="B246" s="21">
        <v>951</v>
      </c>
      <c r="C246" s="6" t="s">
        <v>15</v>
      </c>
      <c r="D246" s="6" t="s">
        <v>237</v>
      </c>
      <c r="E246" s="6" t="s">
        <v>5</v>
      </c>
      <c r="F246" s="6"/>
      <c r="G246" s="7">
        <f>G247</f>
        <v>97.9</v>
      </c>
      <c r="H246" s="77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75"/>
      <c r="Y246" s="59"/>
    </row>
    <row r="247" spans="1:25" ht="32.25" outlineLevel="6" thickBot="1">
      <c r="A247" s="90" t="s">
        <v>107</v>
      </c>
      <c r="B247" s="94">
        <v>951</v>
      </c>
      <c r="C247" s="95" t="s">
        <v>15</v>
      </c>
      <c r="D247" s="95" t="s">
        <v>237</v>
      </c>
      <c r="E247" s="95" t="s">
        <v>101</v>
      </c>
      <c r="F247" s="95"/>
      <c r="G247" s="100">
        <f>G248</f>
        <v>97.9</v>
      </c>
      <c r="H247" s="77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75"/>
      <c r="Y247" s="59"/>
    </row>
    <row r="248" spans="1:25" ht="32.25" outlineLevel="6" thickBot="1">
      <c r="A248" s="90" t="s">
        <v>109</v>
      </c>
      <c r="B248" s="94">
        <v>951</v>
      </c>
      <c r="C248" s="95" t="s">
        <v>15</v>
      </c>
      <c r="D248" s="95" t="s">
        <v>237</v>
      </c>
      <c r="E248" s="95" t="s">
        <v>103</v>
      </c>
      <c r="F248" s="95"/>
      <c r="G248" s="100">
        <v>97.9</v>
      </c>
      <c r="H248" s="77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75"/>
      <c r="Y248" s="59"/>
    </row>
    <row r="249" spans="1:25" ht="19.5" outlineLevel="6" thickBot="1">
      <c r="A249" s="8" t="s">
        <v>140</v>
      </c>
      <c r="B249" s="19">
        <v>951</v>
      </c>
      <c r="C249" s="9" t="s">
        <v>15</v>
      </c>
      <c r="D249" s="9" t="s">
        <v>238</v>
      </c>
      <c r="E249" s="9" t="s">
        <v>5</v>
      </c>
      <c r="F249" s="9"/>
      <c r="G249" s="10">
        <f>G250</f>
        <v>25</v>
      </c>
      <c r="H249" s="77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75"/>
      <c r="Y249" s="59"/>
    </row>
    <row r="250" spans="1:25" ht="35.25" customHeight="1" outlineLevel="6" thickBot="1">
      <c r="A250" s="79" t="s">
        <v>239</v>
      </c>
      <c r="B250" s="21">
        <v>951</v>
      </c>
      <c r="C250" s="6" t="s">
        <v>15</v>
      </c>
      <c r="D250" s="6" t="s">
        <v>240</v>
      </c>
      <c r="E250" s="6" t="s">
        <v>5</v>
      </c>
      <c r="F250" s="6"/>
      <c r="G250" s="7">
        <f>G251</f>
        <v>25</v>
      </c>
      <c r="H250" s="77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75"/>
      <c r="Y250" s="59"/>
    </row>
    <row r="251" spans="1:25" ht="32.25" outlineLevel="6" thickBot="1">
      <c r="A251" s="90" t="s">
        <v>107</v>
      </c>
      <c r="B251" s="94">
        <v>951</v>
      </c>
      <c r="C251" s="95" t="s">
        <v>15</v>
      </c>
      <c r="D251" s="95" t="s">
        <v>240</v>
      </c>
      <c r="E251" s="95" t="s">
        <v>101</v>
      </c>
      <c r="F251" s="95"/>
      <c r="G251" s="100">
        <f>G252</f>
        <v>25</v>
      </c>
      <c r="H251" s="77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75"/>
      <c r="Y251" s="59"/>
    </row>
    <row r="252" spans="1:25" ht="32.25" outlineLevel="6" thickBot="1">
      <c r="A252" s="90" t="s">
        <v>109</v>
      </c>
      <c r="B252" s="94">
        <v>951</v>
      </c>
      <c r="C252" s="95" t="s">
        <v>15</v>
      </c>
      <c r="D252" s="95" t="s">
        <v>240</v>
      </c>
      <c r="E252" s="95" t="s">
        <v>103</v>
      </c>
      <c r="F252" s="95"/>
      <c r="G252" s="100">
        <v>25</v>
      </c>
      <c r="H252" s="77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75"/>
      <c r="Y252" s="59"/>
    </row>
    <row r="253" spans="1:25" ht="19.5" outlineLevel="6" thickBot="1">
      <c r="A253" s="110" t="s">
        <v>47</v>
      </c>
      <c r="B253" s="18">
        <v>951</v>
      </c>
      <c r="C253" s="14" t="s">
        <v>46</v>
      </c>
      <c r="D253" s="14" t="s">
        <v>6</v>
      </c>
      <c r="E253" s="14" t="s">
        <v>5</v>
      </c>
      <c r="F253" s="14"/>
      <c r="G253" s="15">
        <f>G254+G260+G269</f>
        <v>1472</v>
      </c>
      <c r="H253" s="77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75"/>
      <c r="Y253" s="59"/>
    </row>
    <row r="254" spans="1:25" ht="19.5" outlineLevel="6" thickBot="1">
      <c r="A254" s="126" t="s">
        <v>37</v>
      </c>
      <c r="B254" s="18">
        <v>951</v>
      </c>
      <c r="C254" s="39" t="s">
        <v>16</v>
      </c>
      <c r="D254" s="39" t="s">
        <v>6</v>
      </c>
      <c r="E254" s="39" t="s">
        <v>5</v>
      </c>
      <c r="F254" s="39"/>
      <c r="G254" s="121">
        <f>G255</f>
        <v>492</v>
      </c>
      <c r="H254" s="77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75"/>
      <c r="Y254" s="59"/>
    </row>
    <row r="255" spans="1:25" ht="32.25" outlineLevel="6" thickBot="1">
      <c r="A255" s="114" t="s">
        <v>158</v>
      </c>
      <c r="B255" s="19">
        <v>951</v>
      </c>
      <c r="C255" s="9" t="s">
        <v>16</v>
      </c>
      <c r="D255" s="9" t="s">
        <v>159</v>
      </c>
      <c r="E255" s="9" t="s">
        <v>5</v>
      </c>
      <c r="F255" s="9"/>
      <c r="G255" s="10">
        <f>G256</f>
        <v>492</v>
      </c>
      <c r="H255" s="29">
        <f aca="true" t="shared" si="45" ref="H255:X255">H256+H261</f>
        <v>0</v>
      </c>
      <c r="I255" s="29">
        <f t="shared" si="45"/>
        <v>0</v>
      </c>
      <c r="J255" s="29">
        <f t="shared" si="45"/>
        <v>0</v>
      </c>
      <c r="K255" s="29">
        <f t="shared" si="45"/>
        <v>0</v>
      </c>
      <c r="L255" s="29">
        <f t="shared" si="45"/>
        <v>0</v>
      </c>
      <c r="M255" s="29">
        <f t="shared" si="45"/>
        <v>0</v>
      </c>
      <c r="N255" s="29">
        <f t="shared" si="45"/>
        <v>0</v>
      </c>
      <c r="O255" s="29">
        <f t="shared" si="45"/>
        <v>0</v>
      </c>
      <c r="P255" s="29">
        <f t="shared" si="45"/>
        <v>0</v>
      </c>
      <c r="Q255" s="29">
        <f t="shared" si="45"/>
        <v>0</v>
      </c>
      <c r="R255" s="29">
        <f t="shared" si="45"/>
        <v>0</v>
      </c>
      <c r="S255" s="29">
        <f t="shared" si="45"/>
        <v>0</v>
      </c>
      <c r="T255" s="29">
        <f t="shared" si="45"/>
        <v>0</v>
      </c>
      <c r="U255" s="29">
        <f t="shared" si="45"/>
        <v>0</v>
      </c>
      <c r="V255" s="29">
        <f t="shared" si="45"/>
        <v>0</v>
      </c>
      <c r="W255" s="29">
        <f t="shared" si="45"/>
        <v>0</v>
      </c>
      <c r="X255" s="73">
        <f t="shared" si="45"/>
        <v>241.07674</v>
      </c>
      <c r="Y255" s="59">
        <f>X255/G255*100</f>
        <v>48.99933739837398</v>
      </c>
    </row>
    <row r="256" spans="1:25" ht="32.25" outlineLevel="6" thickBot="1">
      <c r="A256" s="114" t="s">
        <v>160</v>
      </c>
      <c r="B256" s="19">
        <v>951</v>
      </c>
      <c r="C256" s="11" t="s">
        <v>16</v>
      </c>
      <c r="D256" s="11" t="s">
        <v>161</v>
      </c>
      <c r="E256" s="11" t="s">
        <v>5</v>
      </c>
      <c r="F256" s="11"/>
      <c r="G256" s="12">
        <f>G257</f>
        <v>492</v>
      </c>
      <c r="H256" s="31">
        <f aca="true" t="shared" si="46" ref="H256:X258">H257</f>
        <v>0</v>
      </c>
      <c r="I256" s="31">
        <f t="shared" si="46"/>
        <v>0</v>
      </c>
      <c r="J256" s="31">
        <f t="shared" si="46"/>
        <v>0</v>
      </c>
      <c r="K256" s="31">
        <f t="shared" si="46"/>
        <v>0</v>
      </c>
      <c r="L256" s="31">
        <f t="shared" si="46"/>
        <v>0</v>
      </c>
      <c r="M256" s="31">
        <f t="shared" si="46"/>
        <v>0</v>
      </c>
      <c r="N256" s="31">
        <f t="shared" si="46"/>
        <v>0</v>
      </c>
      <c r="O256" s="31">
        <f t="shared" si="46"/>
        <v>0</v>
      </c>
      <c r="P256" s="31">
        <f t="shared" si="46"/>
        <v>0</v>
      </c>
      <c r="Q256" s="31">
        <f t="shared" si="46"/>
        <v>0</v>
      </c>
      <c r="R256" s="31">
        <f t="shared" si="46"/>
        <v>0</v>
      </c>
      <c r="S256" s="31">
        <f t="shared" si="46"/>
        <v>0</v>
      </c>
      <c r="T256" s="31">
        <f t="shared" si="46"/>
        <v>0</v>
      </c>
      <c r="U256" s="31">
        <f t="shared" si="46"/>
        <v>0</v>
      </c>
      <c r="V256" s="31">
        <f t="shared" si="46"/>
        <v>0</v>
      </c>
      <c r="W256" s="31">
        <f t="shared" si="46"/>
        <v>0</v>
      </c>
      <c r="X256" s="66">
        <f t="shared" si="46"/>
        <v>178.07376</v>
      </c>
      <c r="Y256" s="59">
        <f>X256/G256*100</f>
        <v>36.19385365853658</v>
      </c>
    </row>
    <row r="257" spans="1:25" ht="32.25" outlineLevel="6" thickBot="1">
      <c r="A257" s="96" t="s">
        <v>241</v>
      </c>
      <c r="B257" s="92">
        <v>951</v>
      </c>
      <c r="C257" s="93" t="s">
        <v>16</v>
      </c>
      <c r="D257" s="93" t="s">
        <v>242</v>
      </c>
      <c r="E257" s="93" t="s">
        <v>5</v>
      </c>
      <c r="F257" s="93"/>
      <c r="G257" s="16">
        <f>G258</f>
        <v>492</v>
      </c>
      <c r="H257" s="32">
        <f t="shared" si="46"/>
        <v>0</v>
      </c>
      <c r="I257" s="32">
        <f t="shared" si="46"/>
        <v>0</v>
      </c>
      <c r="J257" s="32">
        <f t="shared" si="46"/>
        <v>0</v>
      </c>
      <c r="K257" s="32">
        <f t="shared" si="46"/>
        <v>0</v>
      </c>
      <c r="L257" s="32">
        <f t="shared" si="46"/>
        <v>0</v>
      </c>
      <c r="M257" s="32">
        <f t="shared" si="46"/>
        <v>0</v>
      </c>
      <c r="N257" s="32">
        <f t="shared" si="46"/>
        <v>0</v>
      </c>
      <c r="O257" s="32">
        <f t="shared" si="46"/>
        <v>0</v>
      </c>
      <c r="P257" s="32">
        <f t="shared" si="46"/>
        <v>0</v>
      </c>
      <c r="Q257" s="32">
        <f t="shared" si="46"/>
        <v>0</v>
      </c>
      <c r="R257" s="32">
        <f t="shared" si="46"/>
        <v>0</v>
      </c>
      <c r="S257" s="32">
        <f t="shared" si="46"/>
        <v>0</v>
      </c>
      <c r="T257" s="32">
        <f t="shared" si="46"/>
        <v>0</v>
      </c>
      <c r="U257" s="32">
        <f t="shared" si="46"/>
        <v>0</v>
      </c>
      <c r="V257" s="32">
        <f t="shared" si="46"/>
        <v>0</v>
      </c>
      <c r="W257" s="32">
        <f t="shared" si="46"/>
        <v>0</v>
      </c>
      <c r="X257" s="67">
        <f t="shared" si="46"/>
        <v>178.07376</v>
      </c>
      <c r="Y257" s="59">
        <f>X257/G257*100</f>
        <v>36.19385365853658</v>
      </c>
    </row>
    <row r="258" spans="1:25" ht="32.25" outlineLevel="6" thickBot="1">
      <c r="A258" s="5" t="s">
        <v>144</v>
      </c>
      <c r="B258" s="21">
        <v>951</v>
      </c>
      <c r="C258" s="6" t="s">
        <v>16</v>
      </c>
      <c r="D258" s="6" t="s">
        <v>242</v>
      </c>
      <c r="E258" s="6" t="s">
        <v>142</v>
      </c>
      <c r="F258" s="6"/>
      <c r="G258" s="7">
        <f>G259</f>
        <v>492</v>
      </c>
      <c r="H258" s="34">
        <f t="shared" si="46"/>
        <v>0</v>
      </c>
      <c r="I258" s="34">
        <f t="shared" si="46"/>
        <v>0</v>
      </c>
      <c r="J258" s="34">
        <f t="shared" si="46"/>
        <v>0</v>
      </c>
      <c r="K258" s="34">
        <f t="shared" si="46"/>
        <v>0</v>
      </c>
      <c r="L258" s="34">
        <f t="shared" si="46"/>
        <v>0</v>
      </c>
      <c r="M258" s="34">
        <f t="shared" si="46"/>
        <v>0</v>
      </c>
      <c r="N258" s="34">
        <f t="shared" si="46"/>
        <v>0</v>
      </c>
      <c r="O258" s="34">
        <f t="shared" si="46"/>
        <v>0</v>
      </c>
      <c r="P258" s="34">
        <f t="shared" si="46"/>
        <v>0</v>
      </c>
      <c r="Q258" s="34">
        <f t="shared" si="46"/>
        <v>0</v>
      </c>
      <c r="R258" s="34">
        <f t="shared" si="46"/>
        <v>0</v>
      </c>
      <c r="S258" s="34">
        <f t="shared" si="46"/>
        <v>0</v>
      </c>
      <c r="T258" s="34">
        <f t="shared" si="46"/>
        <v>0</v>
      </c>
      <c r="U258" s="34">
        <f t="shared" si="46"/>
        <v>0</v>
      </c>
      <c r="V258" s="34">
        <f t="shared" si="46"/>
        <v>0</v>
      </c>
      <c r="W258" s="34">
        <f t="shared" si="46"/>
        <v>0</v>
      </c>
      <c r="X258" s="68">
        <f t="shared" si="46"/>
        <v>178.07376</v>
      </c>
      <c r="Y258" s="59">
        <f>X258/G258*100</f>
        <v>36.19385365853658</v>
      </c>
    </row>
    <row r="259" spans="1:25" ht="32.25" outlineLevel="6" thickBot="1">
      <c r="A259" s="90" t="s">
        <v>145</v>
      </c>
      <c r="B259" s="94">
        <v>951</v>
      </c>
      <c r="C259" s="95" t="s">
        <v>16</v>
      </c>
      <c r="D259" s="95" t="s">
        <v>242</v>
      </c>
      <c r="E259" s="95" t="s">
        <v>143</v>
      </c>
      <c r="F259" s="95"/>
      <c r="G259" s="100">
        <v>492</v>
      </c>
      <c r="H259" s="24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42"/>
      <c r="X259" s="65">
        <v>178.07376</v>
      </c>
      <c r="Y259" s="59">
        <f>X259/G259*100</f>
        <v>36.19385365853658</v>
      </c>
    </row>
    <row r="260" spans="1:25" ht="19.5" outlineLevel="6" thickBot="1">
      <c r="A260" s="126" t="s">
        <v>38</v>
      </c>
      <c r="B260" s="18">
        <v>951</v>
      </c>
      <c r="C260" s="39" t="s">
        <v>17</v>
      </c>
      <c r="D260" s="39" t="s">
        <v>6</v>
      </c>
      <c r="E260" s="39" t="s">
        <v>5</v>
      </c>
      <c r="F260" s="39"/>
      <c r="G260" s="121">
        <f>G261+G265</f>
        <v>955</v>
      </c>
      <c r="H260" s="77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75"/>
      <c r="Y260" s="59"/>
    </row>
    <row r="261" spans="1:25" ht="32.25" outlineLevel="6" thickBot="1">
      <c r="A261" s="8" t="s">
        <v>147</v>
      </c>
      <c r="B261" s="19">
        <v>951</v>
      </c>
      <c r="C261" s="9" t="s">
        <v>17</v>
      </c>
      <c r="D261" s="9" t="s">
        <v>243</v>
      </c>
      <c r="E261" s="9" t="s">
        <v>5</v>
      </c>
      <c r="F261" s="9"/>
      <c r="G261" s="10">
        <f>G262</f>
        <v>955</v>
      </c>
      <c r="H261" s="31">
        <f aca="true" t="shared" si="47" ref="H261:X262">H262</f>
        <v>0</v>
      </c>
      <c r="I261" s="31">
        <f t="shared" si="47"/>
        <v>0</v>
      </c>
      <c r="J261" s="31">
        <f t="shared" si="47"/>
        <v>0</v>
      </c>
      <c r="K261" s="31">
        <f t="shared" si="47"/>
        <v>0</v>
      </c>
      <c r="L261" s="31">
        <f t="shared" si="47"/>
        <v>0</v>
      </c>
      <c r="M261" s="31">
        <f t="shared" si="47"/>
        <v>0</v>
      </c>
      <c r="N261" s="31">
        <f t="shared" si="47"/>
        <v>0</v>
      </c>
      <c r="O261" s="31">
        <f t="shared" si="47"/>
        <v>0</v>
      </c>
      <c r="P261" s="31">
        <f t="shared" si="47"/>
        <v>0</v>
      </c>
      <c r="Q261" s="31">
        <f t="shared" si="47"/>
        <v>0</v>
      </c>
      <c r="R261" s="31">
        <f t="shared" si="47"/>
        <v>0</v>
      </c>
      <c r="S261" s="31">
        <f t="shared" si="47"/>
        <v>0</v>
      </c>
      <c r="T261" s="31">
        <f t="shared" si="47"/>
        <v>0</v>
      </c>
      <c r="U261" s="31">
        <f t="shared" si="47"/>
        <v>0</v>
      </c>
      <c r="V261" s="31">
        <f t="shared" si="47"/>
        <v>0</v>
      </c>
      <c r="W261" s="31">
        <f t="shared" si="47"/>
        <v>0</v>
      </c>
      <c r="X261" s="66">
        <f t="shared" si="47"/>
        <v>63.00298</v>
      </c>
      <c r="Y261" s="59">
        <f>X261/G261*100</f>
        <v>6.597170680628272</v>
      </c>
    </row>
    <row r="262" spans="1:25" ht="32.25" outlineLevel="6" thickBot="1">
      <c r="A262" s="116" t="s">
        <v>244</v>
      </c>
      <c r="B262" s="92">
        <v>951</v>
      </c>
      <c r="C262" s="93" t="s">
        <v>17</v>
      </c>
      <c r="D262" s="93" t="s">
        <v>245</v>
      </c>
      <c r="E262" s="93" t="s">
        <v>5</v>
      </c>
      <c r="F262" s="93"/>
      <c r="G262" s="16">
        <f>G263</f>
        <v>955</v>
      </c>
      <c r="H262" s="32">
        <f t="shared" si="47"/>
        <v>0</v>
      </c>
      <c r="I262" s="32">
        <f t="shared" si="47"/>
        <v>0</v>
      </c>
      <c r="J262" s="32">
        <f t="shared" si="47"/>
        <v>0</v>
      </c>
      <c r="K262" s="32">
        <f t="shared" si="47"/>
        <v>0</v>
      </c>
      <c r="L262" s="32">
        <f t="shared" si="47"/>
        <v>0</v>
      </c>
      <c r="M262" s="32">
        <f t="shared" si="47"/>
        <v>0</v>
      </c>
      <c r="N262" s="32">
        <f t="shared" si="47"/>
        <v>0</v>
      </c>
      <c r="O262" s="32">
        <f t="shared" si="47"/>
        <v>0</v>
      </c>
      <c r="P262" s="32">
        <f t="shared" si="47"/>
        <v>0</v>
      </c>
      <c r="Q262" s="32">
        <f t="shared" si="47"/>
        <v>0</v>
      </c>
      <c r="R262" s="32">
        <f t="shared" si="47"/>
        <v>0</v>
      </c>
      <c r="S262" s="32">
        <f t="shared" si="47"/>
        <v>0</v>
      </c>
      <c r="T262" s="32">
        <f t="shared" si="47"/>
        <v>0</v>
      </c>
      <c r="U262" s="32">
        <f t="shared" si="47"/>
        <v>0</v>
      </c>
      <c r="V262" s="32">
        <f t="shared" si="47"/>
        <v>0</v>
      </c>
      <c r="W262" s="32">
        <f t="shared" si="47"/>
        <v>0</v>
      </c>
      <c r="X262" s="67">
        <f t="shared" si="47"/>
        <v>63.00298</v>
      </c>
      <c r="Y262" s="59">
        <f>X262/G262*100</f>
        <v>6.597170680628272</v>
      </c>
    </row>
    <row r="263" spans="1:25" ht="32.25" outlineLevel="6" thickBot="1">
      <c r="A263" s="5" t="s">
        <v>115</v>
      </c>
      <c r="B263" s="21">
        <v>951</v>
      </c>
      <c r="C263" s="6" t="s">
        <v>17</v>
      </c>
      <c r="D263" s="6" t="s">
        <v>245</v>
      </c>
      <c r="E263" s="6" t="s">
        <v>113</v>
      </c>
      <c r="F263" s="6"/>
      <c r="G263" s="7">
        <f>G264</f>
        <v>955</v>
      </c>
      <c r="H263" s="24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42"/>
      <c r="X263" s="65">
        <v>63.00298</v>
      </c>
      <c r="Y263" s="59">
        <f>X263/G263*100</f>
        <v>6.597170680628272</v>
      </c>
    </row>
    <row r="264" spans="1:25" ht="19.5" outlineLevel="6" thickBot="1">
      <c r="A264" s="90" t="s">
        <v>148</v>
      </c>
      <c r="B264" s="94">
        <v>951</v>
      </c>
      <c r="C264" s="95" t="s">
        <v>17</v>
      </c>
      <c r="D264" s="95" t="s">
        <v>245</v>
      </c>
      <c r="E264" s="95" t="s">
        <v>146</v>
      </c>
      <c r="F264" s="95"/>
      <c r="G264" s="100">
        <v>955</v>
      </c>
      <c r="H264" s="77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75"/>
      <c r="Y264" s="59"/>
    </row>
    <row r="265" spans="1:25" ht="19.5" outlineLevel="6" thickBot="1">
      <c r="A265" s="8" t="s">
        <v>246</v>
      </c>
      <c r="B265" s="19">
        <v>951</v>
      </c>
      <c r="C265" s="9" t="s">
        <v>17</v>
      </c>
      <c r="D265" s="9" t="s">
        <v>43</v>
      </c>
      <c r="E265" s="9" t="s">
        <v>5</v>
      </c>
      <c r="F265" s="9"/>
      <c r="G265" s="10">
        <f>G266</f>
        <v>0</v>
      </c>
      <c r="H265" s="77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75"/>
      <c r="Y265" s="59"/>
    </row>
    <row r="266" spans="1:25" ht="32.25" outlineLevel="6" thickBot="1">
      <c r="A266" s="116" t="s">
        <v>244</v>
      </c>
      <c r="B266" s="92">
        <v>951</v>
      </c>
      <c r="C266" s="93" t="s">
        <v>17</v>
      </c>
      <c r="D266" s="93" t="s">
        <v>247</v>
      </c>
      <c r="E266" s="93" t="s">
        <v>5</v>
      </c>
      <c r="F266" s="93"/>
      <c r="G266" s="16">
        <f>G267</f>
        <v>0</v>
      </c>
      <c r="H266" s="77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75"/>
      <c r="Y266" s="59"/>
    </row>
    <row r="267" spans="1:25" ht="32.25" outlineLevel="6" thickBot="1">
      <c r="A267" s="5" t="s">
        <v>115</v>
      </c>
      <c r="B267" s="21">
        <v>951</v>
      </c>
      <c r="C267" s="6" t="s">
        <v>17</v>
      </c>
      <c r="D267" s="6" t="s">
        <v>247</v>
      </c>
      <c r="E267" s="6" t="s">
        <v>113</v>
      </c>
      <c r="F267" s="6"/>
      <c r="G267" s="7">
        <f>G268</f>
        <v>0</v>
      </c>
      <c r="H267" s="77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75"/>
      <c r="Y267" s="59"/>
    </row>
    <row r="268" spans="1:25" ht="19.5" outlineLevel="6" thickBot="1">
      <c r="A268" s="90" t="s">
        <v>148</v>
      </c>
      <c r="B268" s="94">
        <v>951</v>
      </c>
      <c r="C268" s="95" t="s">
        <v>17</v>
      </c>
      <c r="D268" s="95" t="s">
        <v>247</v>
      </c>
      <c r="E268" s="95" t="s">
        <v>146</v>
      </c>
      <c r="F268" s="95"/>
      <c r="G268" s="100">
        <v>0</v>
      </c>
      <c r="H268" s="77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75"/>
      <c r="Y268" s="59"/>
    </row>
    <row r="269" spans="1:25" ht="19.5" outlineLevel="6" thickBot="1">
      <c r="A269" s="126" t="s">
        <v>248</v>
      </c>
      <c r="B269" s="18">
        <v>951</v>
      </c>
      <c r="C269" s="39" t="s">
        <v>249</v>
      </c>
      <c r="D269" s="39" t="s">
        <v>6</v>
      </c>
      <c r="E269" s="39" t="s">
        <v>5</v>
      </c>
      <c r="F269" s="39"/>
      <c r="G269" s="121">
        <f>G270</f>
        <v>25</v>
      </c>
      <c r="H269" s="29">
        <f aca="true" t="shared" si="48" ref="H269:X269">H270+H275</f>
        <v>0</v>
      </c>
      <c r="I269" s="29">
        <f t="shared" si="48"/>
        <v>0</v>
      </c>
      <c r="J269" s="29">
        <f t="shared" si="48"/>
        <v>0</v>
      </c>
      <c r="K269" s="29">
        <f t="shared" si="48"/>
        <v>0</v>
      </c>
      <c r="L269" s="29">
        <f t="shared" si="48"/>
        <v>0</v>
      </c>
      <c r="M269" s="29">
        <f t="shared" si="48"/>
        <v>0</v>
      </c>
      <c r="N269" s="29">
        <f t="shared" si="48"/>
        <v>0</v>
      </c>
      <c r="O269" s="29">
        <f t="shared" si="48"/>
        <v>0</v>
      </c>
      <c r="P269" s="29">
        <f t="shared" si="48"/>
        <v>0</v>
      </c>
      <c r="Q269" s="29">
        <f t="shared" si="48"/>
        <v>0</v>
      </c>
      <c r="R269" s="29">
        <f t="shared" si="48"/>
        <v>0</v>
      </c>
      <c r="S269" s="29">
        <f t="shared" si="48"/>
        <v>0</v>
      </c>
      <c r="T269" s="29">
        <f t="shared" si="48"/>
        <v>0</v>
      </c>
      <c r="U269" s="29">
        <f t="shared" si="48"/>
        <v>0</v>
      </c>
      <c r="V269" s="29">
        <f t="shared" si="48"/>
        <v>0</v>
      </c>
      <c r="W269" s="29">
        <f t="shared" si="48"/>
        <v>0</v>
      </c>
      <c r="X269" s="73">
        <f t="shared" si="48"/>
        <v>499.74378</v>
      </c>
      <c r="Y269" s="59">
        <f>X269/G269*100</f>
        <v>1998.97512</v>
      </c>
    </row>
    <row r="270" spans="1:25" ht="32.25" outlineLevel="6" thickBot="1">
      <c r="A270" s="13" t="s">
        <v>250</v>
      </c>
      <c r="B270" s="19">
        <v>951</v>
      </c>
      <c r="C270" s="9" t="s">
        <v>249</v>
      </c>
      <c r="D270" s="9" t="s">
        <v>251</v>
      </c>
      <c r="E270" s="9" t="s">
        <v>5</v>
      </c>
      <c r="F270" s="9"/>
      <c r="G270" s="10">
        <f>G271</f>
        <v>25</v>
      </c>
      <c r="H270" s="31">
        <f aca="true" t="shared" si="49" ref="H270:X272">H271</f>
        <v>0</v>
      </c>
      <c r="I270" s="31">
        <f t="shared" si="49"/>
        <v>0</v>
      </c>
      <c r="J270" s="31">
        <f t="shared" si="49"/>
        <v>0</v>
      </c>
      <c r="K270" s="31">
        <f t="shared" si="49"/>
        <v>0</v>
      </c>
      <c r="L270" s="31">
        <f t="shared" si="49"/>
        <v>0</v>
      </c>
      <c r="M270" s="31">
        <f t="shared" si="49"/>
        <v>0</v>
      </c>
      <c r="N270" s="31">
        <f t="shared" si="49"/>
        <v>0</v>
      </c>
      <c r="O270" s="31">
        <f t="shared" si="49"/>
        <v>0</v>
      </c>
      <c r="P270" s="31">
        <f t="shared" si="49"/>
        <v>0</v>
      </c>
      <c r="Q270" s="31">
        <f t="shared" si="49"/>
        <v>0</v>
      </c>
      <c r="R270" s="31">
        <f t="shared" si="49"/>
        <v>0</v>
      </c>
      <c r="S270" s="31">
        <f t="shared" si="49"/>
        <v>0</v>
      </c>
      <c r="T270" s="31">
        <f t="shared" si="49"/>
        <v>0</v>
      </c>
      <c r="U270" s="31">
        <f t="shared" si="49"/>
        <v>0</v>
      </c>
      <c r="V270" s="31">
        <f t="shared" si="49"/>
        <v>0</v>
      </c>
      <c r="W270" s="31">
        <f t="shared" si="49"/>
        <v>0</v>
      </c>
      <c r="X270" s="66">
        <f t="shared" si="49"/>
        <v>499.74378</v>
      </c>
      <c r="Y270" s="59">
        <f>X270/G270*100</f>
        <v>1998.97512</v>
      </c>
    </row>
    <row r="271" spans="1:25" ht="48" outlineLevel="6" thickBot="1">
      <c r="A271" s="116" t="s">
        <v>252</v>
      </c>
      <c r="B271" s="92">
        <v>951</v>
      </c>
      <c r="C271" s="93" t="s">
        <v>249</v>
      </c>
      <c r="D271" s="93" t="s">
        <v>253</v>
      </c>
      <c r="E271" s="93" t="s">
        <v>5</v>
      </c>
      <c r="F271" s="93"/>
      <c r="G271" s="16">
        <f>G272</f>
        <v>25</v>
      </c>
      <c r="H271" s="32">
        <f t="shared" si="49"/>
        <v>0</v>
      </c>
      <c r="I271" s="32">
        <f t="shared" si="49"/>
        <v>0</v>
      </c>
      <c r="J271" s="32">
        <f t="shared" si="49"/>
        <v>0</v>
      </c>
      <c r="K271" s="32">
        <f t="shared" si="49"/>
        <v>0</v>
      </c>
      <c r="L271" s="32">
        <f t="shared" si="49"/>
        <v>0</v>
      </c>
      <c r="M271" s="32">
        <f t="shared" si="49"/>
        <v>0</v>
      </c>
      <c r="N271" s="32">
        <f t="shared" si="49"/>
        <v>0</v>
      </c>
      <c r="O271" s="32">
        <f t="shared" si="49"/>
        <v>0</v>
      </c>
      <c r="P271" s="32">
        <f t="shared" si="49"/>
        <v>0</v>
      </c>
      <c r="Q271" s="32">
        <f t="shared" si="49"/>
        <v>0</v>
      </c>
      <c r="R271" s="32">
        <f t="shared" si="49"/>
        <v>0</v>
      </c>
      <c r="S271" s="32">
        <f t="shared" si="49"/>
        <v>0</v>
      </c>
      <c r="T271" s="32">
        <f t="shared" si="49"/>
        <v>0</v>
      </c>
      <c r="U271" s="32">
        <f t="shared" si="49"/>
        <v>0</v>
      </c>
      <c r="V271" s="32">
        <f t="shared" si="49"/>
        <v>0</v>
      </c>
      <c r="W271" s="32">
        <f t="shared" si="49"/>
        <v>0</v>
      </c>
      <c r="X271" s="67">
        <f t="shared" si="49"/>
        <v>499.74378</v>
      </c>
      <c r="Y271" s="59">
        <f>X271/G271*100</f>
        <v>1998.97512</v>
      </c>
    </row>
    <row r="272" spans="1:25" ht="32.25" outlineLevel="6" thickBot="1">
      <c r="A272" s="5" t="s">
        <v>107</v>
      </c>
      <c r="B272" s="21">
        <v>951</v>
      </c>
      <c r="C272" s="6" t="s">
        <v>254</v>
      </c>
      <c r="D272" s="6" t="s">
        <v>253</v>
      </c>
      <c r="E272" s="6" t="s">
        <v>101</v>
      </c>
      <c r="F272" s="6"/>
      <c r="G272" s="7">
        <f>G273</f>
        <v>25</v>
      </c>
      <c r="H272" s="34">
        <f t="shared" si="49"/>
        <v>0</v>
      </c>
      <c r="I272" s="34">
        <f t="shared" si="49"/>
        <v>0</v>
      </c>
      <c r="J272" s="34">
        <f t="shared" si="49"/>
        <v>0</v>
      </c>
      <c r="K272" s="34">
        <f t="shared" si="49"/>
        <v>0</v>
      </c>
      <c r="L272" s="34">
        <f t="shared" si="49"/>
        <v>0</v>
      </c>
      <c r="M272" s="34">
        <f t="shared" si="49"/>
        <v>0</v>
      </c>
      <c r="N272" s="34">
        <f t="shared" si="49"/>
        <v>0</v>
      </c>
      <c r="O272" s="34">
        <f t="shared" si="49"/>
        <v>0</v>
      </c>
      <c r="P272" s="34">
        <f t="shared" si="49"/>
        <v>0</v>
      </c>
      <c r="Q272" s="34">
        <f t="shared" si="49"/>
        <v>0</v>
      </c>
      <c r="R272" s="34">
        <f t="shared" si="49"/>
        <v>0</v>
      </c>
      <c r="S272" s="34">
        <f t="shared" si="49"/>
        <v>0</v>
      </c>
      <c r="T272" s="34">
        <f t="shared" si="49"/>
        <v>0</v>
      </c>
      <c r="U272" s="34">
        <f t="shared" si="49"/>
        <v>0</v>
      </c>
      <c r="V272" s="34">
        <f t="shared" si="49"/>
        <v>0</v>
      </c>
      <c r="W272" s="34">
        <f t="shared" si="49"/>
        <v>0</v>
      </c>
      <c r="X272" s="68">
        <f t="shared" si="49"/>
        <v>499.74378</v>
      </c>
      <c r="Y272" s="59">
        <f>X272/G272*100</f>
        <v>1998.97512</v>
      </c>
    </row>
    <row r="273" spans="1:25" ht="32.25" outlineLevel="6" thickBot="1">
      <c r="A273" s="90" t="s">
        <v>109</v>
      </c>
      <c r="B273" s="94">
        <v>951</v>
      </c>
      <c r="C273" s="95" t="s">
        <v>249</v>
      </c>
      <c r="D273" s="95" t="s">
        <v>253</v>
      </c>
      <c r="E273" s="95" t="s">
        <v>103</v>
      </c>
      <c r="F273" s="95"/>
      <c r="G273" s="100">
        <v>25</v>
      </c>
      <c r="H273" s="24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42"/>
      <c r="X273" s="65">
        <v>499.74378</v>
      </c>
      <c r="Y273" s="59">
        <f>X273/G273*100</f>
        <v>1998.97512</v>
      </c>
    </row>
    <row r="274" spans="1:25" ht="19.5" outlineLevel="6" thickBot="1">
      <c r="A274" s="110" t="s">
        <v>75</v>
      </c>
      <c r="B274" s="18">
        <v>951</v>
      </c>
      <c r="C274" s="14" t="s">
        <v>45</v>
      </c>
      <c r="D274" s="14" t="s">
        <v>6</v>
      </c>
      <c r="E274" s="14" t="s">
        <v>5</v>
      </c>
      <c r="F274" s="14"/>
      <c r="G274" s="15">
        <f>G275+G280</f>
        <v>300</v>
      </c>
      <c r="H274" s="77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5"/>
      <c r="Y274" s="59"/>
    </row>
    <row r="275" spans="1:25" ht="16.5" outlineLevel="6" thickBot="1">
      <c r="A275" s="8" t="s">
        <v>255</v>
      </c>
      <c r="B275" s="19">
        <v>951</v>
      </c>
      <c r="C275" s="9" t="s">
        <v>80</v>
      </c>
      <c r="D275" s="9" t="s">
        <v>6</v>
      </c>
      <c r="E275" s="9" t="s">
        <v>5</v>
      </c>
      <c r="F275" s="9"/>
      <c r="G275" s="10">
        <f>G276</f>
        <v>300</v>
      </c>
      <c r="H275" s="31">
        <f aca="true" t="shared" si="50" ref="H275:X275">H276</f>
        <v>0</v>
      </c>
      <c r="I275" s="31">
        <f t="shared" si="50"/>
        <v>0</v>
      </c>
      <c r="J275" s="31">
        <f t="shared" si="50"/>
        <v>0</v>
      </c>
      <c r="K275" s="31">
        <f t="shared" si="50"/>
        <v>0</v>
      </c>
      <c r="L275" s="31">
        <f t="shared" si="50"/>
        <v>0</v>
      </c>
      <c r="M275" s="31">
        <f t="shared" si="50"/>
        <v>0</v>
      </c>
      <c r="N275" s="31">
        <f t="shared" si="50"/>
        <v>0</v>
      </c>
      <c r="O275" s="31">
        <f t="shared" si="50"/>
        <v>0</v>
      </c>
      <c r="P275" s="31">
        <f t="shared" si="50"/>
        <v>0</v>
      </c>
      <c r="Q275" s="31">
        <f t="shared" si="50"/>
        <v>0</v>
      </c>
      <c r="R275" s="31">
        <f t="shared" si="50"/>
        <v>0</v>
      </c>
      <c r="S275" s="31">
        <f t="shared" si="50"/>
        <v>0</v>
      </c>
      <c r="T275" s="31">
        <f t="shared" si="50"/>
        <v>0</v>
      </c>
      <c r="U275" s="31">
        <f t="shared" si="50"/>
        <v>0</v>
      </c>
      <c r="V275" s="31">
        <f t="shared" si="50"/>
        <v>0</v>
      </c>
      <c r="W275" s="31">
        <f t="shared" si="50"/>
        <v>0</v>
      </c>
      <c r="X275" s="31">
        <f t="shared" si="50"/>
        <v>0</v>
      </c>
      <c r="Y275" s="59">
        <f>X275/G275*100</f>
        <v>0</v>
      </c>
    </row>
    <row r="276" spans="1:25" ht="32.25" outlineLevel="6" thickBot="1">
      <c r="A276" s="102" t="s">
        <v>149</v>
      </c>
      <c r="B276" s="108">
        <v>951</v>
      </c>
      <c r="C276" s="93" t="s">
        <v>80</v>
      </c>
      <c r="D276" s="93" t="s">
        <v>256</v>
      </c>
      <c r="E276" s="93" t="s">
        <v>5</v>
      </c>
      <c r="F276" s="93"/>
      <c r="G276" s="16">
        <f>G277</f>
        <v>300</v>
      </c>
      <c r="H276" s="32">
        <f aca="true" t="shared" si="51" ref="H276:X276">H277+H280</f>
        <v>0</v>
      </c>
      <c r="I276" s="32">
        <f t="shared" si="51"/>
        <v>0</v>
      </c>
      <c r="J276" s="32">
        <f t="shared" si="51"/>
        <v>0</v>
      </c>
      <c r="K276" s="32">
        <f t="shared" si="51"/>
        <v>0</v>
      </c>
      <c r="L276" s="32">
        <f t="shared" si="51"/>
        <v>0</v>
      </c>
      <c r="M276" s="32">
        <f t="shared" si="51"/>
        <v>0</v>
      </c>
      <c r="N276" s="32">
        <f t="shared" si="51"/>
        <v>0</v>
      </c>
      <c r="O276" s="32">
        <f t="shared" si="51"/>
        <v>0</v>
      </c>
      <c r="P276" s="32">
        <f t="shared" si="51"/>
        <v>0</v>
      </c>
      <c r="Q276" s="32">
        <f t="shared" si="51"/>
        <v>0</v>
      </c>
      <c r="R276" s="32">
        <f t="shared" si="51"/>
        <v>0</v>
      </c>
      <c r="S276" s="32">
        <f t="shared" si="51"/>
        <v>0</v>
      </c>
      <c r="T276" s="32">
        <f t="shared" si="51"/>
        <v>0</v>
      </c>
      <c r="U276" s="32">
        <f t="shared" si="51"/>
        <v>0</v>
      </c>
      <c r="V276" s="32">
        <f t="shared" si="51"/>
        <v>0</v>
      </c>
      <c r="W276" s="32">
        <f t="shared" si="51"/>
        <v>0</v>
      </c>
      <c r="X276" s="32">
        <f t="shared" si="51"/>
        <v>0</v>
      </c>
      <c r="Y276" s="59">
        <f>X276/G276*100</f>
        <v>0</v>
      </c>
    </row>
    <row r="277" spans="1:25" ht="38.25" customHeight="1" outlineLevel="6" thickBot="1">
      <c r="A277" s="116" t="s">
        <v>257</v>
      </c>
      <c r="B277" s="92">
        <v>951</v>
      </c>
      <c r="C277" s="93" t="s">
        <v>80</v>
      </c>
      <c r="D277" s="93" t="s">
        <v>258</v>
      </c>
      <c r="E277" s="93" t="s">
        <v>5</v>
      </c>
      <c r="F277" s="93"/>
      <c r="G277" s="16">
        <f>G278</f>
        <v>300</v>
      </c>
      <c r="H277" s="24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42"/>
      <c r="X277" s="65">
        <v>0</v>
      </c>
      <c r="Y277" s="59">
        <f>X277/G277*100</f>
        <v>0</v>
      </c>
    </row>
    <row r="278" spans="1:25" ht="38.25" customHeight="1" outlineLevel="6" thickBot="1">
      <c r="A278" s="5" t="s">
        <v>107</v>
      </c>
      <c r="B278" s="21">
        <v>951</v>
      </c>
      <c r="C278" s="6" t="s">
        <v>80</v>
      </c>
      <c r="D278" s="6" t="s">
        <v>258</v>
      </c>
      <c r="E278" s="6" t="s">
        <v>101</v>
      </c>
      <c r="F278" s="6"/>
      <c r="G278" s="7">
        <f>G279</f>
        <v>300</v>
      </c>
      <c r="H278" s="77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75"/>
      <c r="Y278" s="59"/>
    </row>
    <row r="279" spans="1:25" ht="32.25" outlineLevel="6" thickBot="1">
      <c r="A279" s="90" t="s">
        <v>109</v>
      </c>
      <c r="B279" s="94">
        <v>951</v>
      </c>
      <c r="C279" s="95" t="s">
        <v>80</v>
      </c>
      <c r="D279" s="95" t="s">
        <v>258</v>
      </c>
      <c r="E279" s="95" t="s">
        <v>103</v>
      </c>
      <c r="F279" s="95"/>
      <c r="G279" s="100">
        <v>300</v>
      </c>
      <c r="H279" s="31">
        <f aca="true" t="shared" si="52" ref="H279:X279">H280</f>
        <v>0</v>
      </c>
      <c r="I279" s="31">
        <f t="shared" si="52"/>
        <v>0</v>
      </c>
      <c r="J279" s="31">
        <f t="shared" si="52"/>
        <v>0</v>
      </c>
      <c r="K279" s="31">
        <f t="shared" si="52"/>
        <v>0</v>
      </c>
      <c r="L279" s="31">
        <f t="shared" si="52"/>
        <v>0</v>
      </c>
      <c r="M279" s="31">
        <f t="shared" si="52"/>
        <v>0</v>
      </c>
      <c r="N279" s="31">
        <f t="shared" si="52"/>
        <v>0</v>
      </c>
      <c r="O279" s="31">
        <f t="shared" si="52"/>
        <v>0</v>
      </c>
      <c r="P279" s="31">
        <f t="shared" si="52"/>
        <v>0</v>
      </c>
      <c r="Q279" s="31">
        <f t="shared" si="52"/>
        <v>0</v>
      </c>
      <c r="R279" s="31">
        <f t="shared" si="52"/>
        <v>0</v>
      </c>
      <c r="S279" s="31">
        <f t="shared" si="52"/>
        <v>0</v>
      </c>
      <c r="T279" s="31">
        <f t="shared" si="52"/>
        <v>0</v>
      </c>
      <c r="U279" s="31">
        <f t="shared" si="52"/>
        <v>0</v>
      </c>
      <c r="V279" s="31">
        <f t="shared" si="52"/>
        <v>0</v>
      </c>
      <c r="W279" s="31">
        <f t="shared" si="52"/>
        <v>0</v>
      </c>
      <c r="X279" s="31">
        <f t="shared" si="52"/>
        <v>0</v>
      </c>
      <c r="Y279" s="59">
        <f>X279/G279*100</f>
        <v>0</v>
      </c>
    </row>
    <row r="280" spans="1:25" ht="32.25" outlineLevel="6" thickBot="1">
      <c r="A280" s="89" t="s">
        <v>83</v>
      </c>
      <c r="B280" s="19">
        <v>951</v>
      </c>
      <c r="C280" s="9" t="s">
        <v>84</v>
      </c>
      <c r="D280" s="9" t="s">
        <v>6</v>
      </c>
      <c r="E280" s="9" t="s">
        <v>5</v>
      </c>
      <c r="F280" s="6"/>
      <c r="G280" s="10">
        <f>G281</f>
        <v>0</v>
      </c>
      <c r="H280" s="77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75">
        <v>0</v>
      </c>
      <c r="Y280" s="59" t="e">
        <f>X280/G280*100</f>
        <v>#DIV/0!</v>
      </c>
    </row>
    <row r="281" spans="1:25" ht="32.25" outlineLevel="6" thickBot="1">
      <c r="A281" s="102" t="s">
        <v>149</v>
      </c>
      <c r="B281" s="108">
        <v>951</v>
      </c>
      <c r="C281" s="93" t="s">
        <v>84</v>
      </c>
      <c r="D281" s="93" t="s">
        <v>256</v>
      </c>
      <c r="E281" s="93" t="s">
        <v>5</v>
      </c>
      <c r="F281" s="93"/>
      <c r="G281" s="16">
        <f>G282</f>
        <v>0</v>
      </c>
      <c r="H281" s="77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75"/>
      <c r="Y281" s="59"/>
    </row>
    <row r="282" spans="1:25" ht="63.75" outlineLevel="6" thickBot="1">
      <c r="A282" s="5" t="s">
        <v>259</v>
      </c>
      <c r="B282" s="21">
        <v>951</v>
      </c>
      <c r="C282" s="6" t="s">
        <v>84</v>
      </c>
      <c r="D282" s="6" t="s">
        <v>260</v>
      </c>
      <c r="E282" s="6" t="s">
        <v>5</v>
      </c>
      <c r="F282" s="6"/>
      <c r="G282" s="7">
        <f>G283</f>
        <v>0</v>
      </c>
      <c r="H282" s="29">
        <f aca="true" t="shared" si="53" ref="H282:X282">H283+H288</f>
        <v>0</v>
      </c>
      <c r="I282" s="29">
        <f t="shared" si="53"/>
        <v>0</v>
      </c>
      <c r="J282" s="29">
        <f t="shared" si="53"/>
        <v>0</v>
      </c>
      <c r="K282" s="29">
        <f t="shared" si="53"/>
        <v>0</v>
      </c>
      <c r="L282" s="29">
        <f t="shared" si="53"/>
        <v>0</v>
      </c>
      <c r="M282" s="29">
        <f t="shared" si="53"/>
        <v>0</v>
      </c>
      <c r="N282" s="29">
        <f t="shared" si="53"/>
        <v>0</v>
      </c>
      <c r="O282" s="29">
        <f t="shared" si="53"/>
        <v>0</v>
      </c>
      <c r="P282" s="29">
        <f t="shared" si="53"/>
        <v>0</v>
      </c>
      <c r="Q282" s="29">
        <f t="shared" si="53"/>
        <v>0</v>
      </c>
      <c r="R282" s="29">
        <f t="shared" si="53"/>
        <v>0</v>
      </c>
      <c r="S282" s="29">
        <f t="shared" si="53"/>
        <v>0</v>
      </c>
      <c r="T282" s="29">
        <f t="shared" si="53"/>
        <v>0</v>
      </c>
      <c r="U282" s="29">
        <f t="shared" si="53"/>
        <v>0</v>
      </c>
      <c r="V282" s="29">
        <f t="shared" si="53"/>
        <v>0</v>
      </c>
      <c r="W282" s="29">
        <f t="shared" si="53"/>
        <v>0</v>
      </c>
      <c r="X282" s="73">
        <f t="shared" si="53"/>
        <v>1410.7881399999999</v>
      </c>
      <c r="Y282" s="59" t="e">
        <f>X282/G282*100</f>
        <v>#DIV/0!</v>
      </c>
    </row>
    <row r="283" spans="1:25" ht="16.5" outlineLevel="6" thickBot="1">
      <c r="A283" s="90" t="s">
        <v>133</v>
      </c>
      <c r="B283" s="94">
        <v>951</v>
      </c>
      <c r="C283" s="95" t="s">
        <v>84</v>
      </c>
      <c r="D283" s="95" t="s">
        <v>260</v>
      </c>
      <c r="E283" s="95" t="s">
        <v>132</v>
      </c>
      <c r="F283" s="95"/>
      <c r="G283" s="100">
        <v>0</v>
      </c>
      <c r="H283" s="31">
        <f aca="true" t="shared" si="54" ref="H283:X283">H284</f>
        <v>0</v>
      </c>
      <c r="I283" s="31">
        <f t="shared" si="54"/>
        <v>0</v>
      </c>
      <c r="J283" s="31">
        <f t="shared" si="54"/>
        <v>0</v>
      </c>
      <c r="K283" s="31">
        <f t="shared" si="54"/>
        <v>0</v>
      </c>
      <c r="L283" s="31">
        <f t="shared" si="54"/>
        <v>0</v>
      </c>
      <c r="M283" s="31">
        <f t="shared" si="54"/>
        <v>0</v>
      </c>
      <c r="N283" s="31">
        <f t="shared" si="54"/>
        <v>0</v>
      </c>
      <c r="O283" s="31">
        <f t="shared" si="54"/>
        <v>0</v>
      </c>
      <c r="P283" s="31">
        <f t="shared" si="54"/>
        <v>0</v>
      </c>
      <c r="Q283" s="31">
        <f t="shared" si="54"/>
        <v>0</v>
      </c>
      <c r="R283" s="31">
        <f t="shared" si="54"/>
        <v>0</v>
      </c>
      <c r="S283" s="31">
        <f t="shared" si="54"/>
        <v>0</v>
      </c>
      <c r="T283" s="31">
        <f t="shared" si="54"/>
        <v>0</v>
      </c>
      <c r="U283" s="31">
        <f t="shared" si="54"/>
        <v>0</v>
      </c>
      <c r="V283" s="31">
        <f t="shared" si="54"/>
        <v>0</v>
      </c>
      <c r="W283" s="31">
        <f t="shared" si="54"/>
        <v>0</v>
      </c>
      <c r="X283" s="69">
        <f t="shared" si="54"/>
        <v>1362.07314</v>
      </c>
      <c r="Y283" s="59" t="e">
        <f>X283/G283*100</f>
        <v>#DIV/0!</v>
      </c>
    </row>
    <row r="284" spans="1:25" ht="19.5" customHeight="1" outlineLevel="6" thickBot="1">
      <c r="A284" s="110" t="s">
        <v>72</v>
      </c>
      <c r="B284" s="18">
        <v>951</v>
      </c>
      <c r="C284" s="14" t="s">
        <v>71</v>
      </c>
      <c r="D284" s="14" t="s">
        <v>6</v>
      </c>
      <c r="E284" s="14" t="s">
        <v>5</v>
      </c>
      <c r="F284" s="14"/>
      <c r="G284" s="15">
        <f>G285+G291</f>
        <v>1950</v>
      </c>
      <c r="H284" s="32">
        <f aca="true" t="shared" si="55" ref="H284:X284">H285</f>
        <v>0</v>
      </c>
      <c r="I284" s="32">
        <f t="shared" si="55"/>
        <v>0</v>
      </c>
      <c r="J284" s="32">
        <f t="shared" si="55"/>
        <v>0</v>
      </c>
      <c r="K284" s="32">
        <f t="shared" si="55"/>
        <v>0</v>
      </c>
      <c r="L284" s="32">
        <f t="shared" si="55"/>
        <v>0</v>
      </c>
      <c r="M284" s="32">
        <f t="shared" si="55"/>
        <v>0</v>
      </c>
      <c r="N284" s="32">
        <f t="shared" si="55"/>
        <v>0</v>
      </c>
      <c r="O284" s="32">
        <f t="shared" si="55"/>
        <v>0</v>
      </c>
      <c r="P284" s="32">
        <f t="shared" si="55"/>
        <v>0</v>
      </c>
      <c r="Q284" s="32">
        <f t="shared" si="55"/>
        <v>0</v>
      </c>
      <c r="R284" s="32">
        <f t="shared" si="55"/>
        <v>0</v>
      </c>
      <c r="S284" s="32">
        <f t="shared" si="55"/>
        <v>0</v>
      </c>
      <c r="T284" s="32">
        <f t="shared" si="55"/>
        <v>0</v>
      </c>
      <c r="U284" s="32">
        <f t="shared" si="55"/>
        <v>0</v>
      </c>
      <c r="V284" s="32">
        <f t="shared" si="55"/>
        <v>0</v>
      </c>
      <c r="W284" s="32">
        <f t="shared" si="55"/>
        <v>0</v>
      </c>
      <c r="X284" s="70">
        <f t="shared" si="55"/>
        <v>1362.07314</v>
      </c>
      <c r="Y284" s="59">
        <f>X284/G284*100</f>
        <v>69.84990461538462</v>
      </c>
    </row>
    <row r="285" spans="1:25" ht="32.25" outlineLevel="6" thickBot="1">
      <c r="A285" s="128" t="s">
        <v>44</v>
      </c>
      <c r="B285" s="18">
        <v>951</v>
      </c>
      <c r="C285" s="129" t="s">
        <v>82</v>
      </c>
      <c r="D285" s="129" t="s">
        <v>261</v>
      </c>
      <c r="E285" s="129" t="s">
        <v>5</v>
      </c>
      <c r="F285" s="129"/>
      <c r="G285" s="130">
        <f>G286</f>
        <v>1900</v>
      </c>
      <c r="H285" s="34">
        <f aca="true" t="shared" si="56" ref="H285:X285">H287</f>
        <v>0</v>
      </c>
      <c r="I285" s="34">
        <f t="shared" si="56"/>
        <v>0</v>
      </c>
      <c r="J285" s="34">
        <f t="shared" si="56"/>
        <v>0</v>
      </c>
      <c r="K285" s="34">
        <f t="shared" si="56"/>
        <v>0</v>
      </c>
      <c r="L285" s="34">
        <f t="shared" si="56"/>
        <v>0</v>
      </c>
      <c r="M285" s="34">
        <f t="shared" si="56"/>
        <v>0</v>
      </c>
      <c r="N285" s="34">
        <f t="shared" si="56"/>
        <v>0</v>
      </c>
      <c r="O285" s="34">
        <f t="shared" si="56"/>
        <v>0</v>
      </c>
      <c r="P285" s="34">
        <f t="shared" si="56"/>
        <v>0</v>
      </c>
      <c r="Q285" s="34">
        <f t="shared" si="56"/>
        <v>0</v>
      </c>
      <c r="R285" s="34">
        <f t="shared" si="56"/>
        <v>0</v>
      </c>
      <c r="S285" s="34">
        <f t="shared" si="56"/>
        <v>0</v>
      </c>
      <c r="T285" s="34">
        <f t="shared" si="56"/>
        <v>0</v>
      </c>
      <c r="U285" s="34">
        <f t="shared" si="56"/>
        <v>0</v>
      </c>
      <c r="V285" s="34">
        <f t="shared" si="56"/>
        <v>0</v>
      </c>
      <c r="W285" s="34">
        <f t="shared" si="56"/>
        <v>0</v>
      </c>
      <c r="X285" s="64">
        <f t="shared" si="56"/>
        <v>1362.07314</v>
      </c>
      <c r="Y285" s="59">
        <f>X285/G285*100</f>
        <v>71.68806</v>
      </c>
    </row>
    <row r="286" spans="1:25" ht="32.25" outlineLevel="6" thickBot="1">
      <c r="A286" s="114" t="s">
        <v>158</v>
      </c>
      <c r="B286" s="19">
        <v>951</v>
      </c>
      <c r="C286" s="11" t="s">
        <v>82</v>
      </c>
      <c r="D286" s="11" t="s">
        <v>159</v>
      </c>
      <c r="E286" s="11" t="s">
        <v>5</v>
      </c>
      <c r="F286" s="11"/>
      <c r="G286" s="12">
        <f>G287</f>
        <v>1900</v>
      </c>
      <c r="H286" s="55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81"/>
      <c r="Y286" s="59"/>
    </row>
    <row r="287" spans="1:25" ht="32.25" outlineLevel="6" thickBot="1">
      <c r="A287" s="114" t="s">
        <v>160</v>
      </c>
      <c r="B287" s="19">
        <v>951</v>
      </c>
      <c r="C287" s="9" t="s">
        <v>82</v>
      </c>
      <c r="D287" s="9" t="s">
        <v>161</v>
      </c>
      <c r="E287" s="9" t="s">
        <v>5</v>
      </c>
      <c r="F287" s="9"/>
      <c r="G287" s="10">
        <f>G288</f>
        <v>1900</v>
      </c>
      <c r="H287" s="25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43"/>
      <c r="X287" s="65">
        <v>1362.07314</v>
      </c>
      <c r="Y287" s="59">
        <f>X287/G287*100</f>
        <v>71.68806</v>
      </c>
    </row>
    <row r="288" spans="1:25" ht="48" outlineLevel="6" thickBot="1">
      <c r="A288" s="116" t="s">
        <v>262</v>
      </c>
      <c r="B288" s="92">
        <v>951</v>
      </c>
      <c r="C288" s="93" t="s">
        <v>82</v>
      </c>
      <c r="D288" s="93" t="s">
        <v>263</v>
      </c>
      <c r="E288" s="93" t="s">
        <v>5</v>
      </c>
      <c r="F288" s="93"/>
      <c r="G288" s="16">
        <f>G289</f>
        <v>1900</v>
      </c>
      <c r="H288" s="31">
        <f aca="true" t="shared" si="57" ref="H288:X290">H289</f>
        <v>0</v>
      </c>
      <c r="I288" s="31">
        <f t="shared" si="57"/>
        <v>0</v>
      </c>
      <c r="J288" s="31">
        <f t="shared" si="57"/>
        <v>0</v>
      </c>
      <c r="K288" s="31">
        <f t="shared" si="57"/>
        <v>0</v>
      </c>
      <c r="L288" s="31">
        <f t="shared" si="57"/>
        <v>0</v>
      </c>
      <c r="M288" s="31">
        <f t="shared" si="57"/>
        <v>0</v>
      </c>
      <c r="N288" s="31">
        <f t="shared" si="57"/>
        <v>0</v>
      </c>
      <c r="O288" s="31">
        <f t="shared" si="57"/>
        <v>0</v>
      </c>
      <c r="P288" s="31">
        <f t="shared" si="57"/>
        <v>0</v>
      </c>
      <c r="Q288" s="31">
        <f t="shared" si="57"/>
        <v>0</v>
      </c>
      <c r="R288" s="31">
        <f t="shared" si="57"/>
        <v>0</v>
      </c>
      <c r="S288" s="31">
        <f t="shared" si="57"/>
        <v>0</v>
      </c>
      <c r="T288" s="31">
        <f t="shared" si="57"/>
        <v>0</v>
      </c>
      <c r="U288" s="31">
        <f t="shared" si="57"/>
        <v>0</v>
      </c>
      <c r="V288" s="31">
        <f t="shared" si="57"/>
        <v>0</v>
      </c>
      <c r="W288" s="31">
        <f t="shared" si="57"/>
        <v>0</v>
      </c>
      <c r="X288" s="66">
        <f t="shared" si="57"/>
        <v>48.715</v>
      </c>
      <c r="Y288" s="59">
        <f>X288/G288*100</f>
        <v>2.563947368421053</v>
      </c>
    </row>
    <row r="289" spans="1:25" ht="16.5" outlineLevel="6" thickBot="1">
      <c r="A289" s="5" t="s">
        <v>136</v>
      </c>
      <c r="B289" s="21">
        <v>951</v>
      </c>
      <c r="C289" s="6" t="s">
        <v>82</v>
      </c>
      <c r="D289" s="6" t="s">
        <v>263</v>
      </c>
      <c r="E289" s="6" t="s">
        <v>135</v>
      </c>
      <c r="F289" s="6"/>
      <c r="G289" s="7">
        <f>G290</f>
        <v>1900</v>
      </c>
      <c r="H289" s="32">
        <f t="shared" si="57"/>
        <v>0</v>
      </c>
      <c r="I289" s="32">
        <f t="shared" si="57"/>
        <v>0</v>
      </c>
      <c r="J289" s="32">
        <f t="shared" si="57"/>
        <v>0</v>
      </c>
      <c r="K289" s="32">
        <f t="shared" si="57"/>
        <v>0</v>
      </c>
      <c r="L289" s="32">
        <f t="shared" si="57"/>
        <v>0</v>
      </c>
      <c r="M289" s="32">
        <f t="shared" si="57"/>
        <v>0</v>
      </c>
      <c r="N289" s="32">
        <f t="shared" si="57"/>
        <v>0</v>
      </c>
      <c r="O289" s="32">
        <f t="shared" si="57"/>
        <v>0</v>
      </c>
      <c r="P289" s="32">
        <f t="shared" si="57"/>
        <v>0</v>
      </c>
      <c r="Q289" s="32">
        <f t="shared" si="57"/>
        <v>0</v>
      </c>
      <c r="R289" s="32">
        <f t="shared" si="57"/>
        <v>0</v>
      </c>
      <c r="S289" s="32">
        <f t="shared" si="57"/>
        <v>0</v>
      </c>
      <c r="T289" s="32">
        <f t="shared" si="57"/>
        <v>0</v>
      </c>
      <c r="U289" s="32">
        <f t="shared" si="57"/>
        <v>0</v>
      </c>
      <c r="V289" s="32">
        <f t="shared" si="57"/>
        <v>0</v>
      </c>
      <c r="W289" s="32">
        <f t="shared" si="57"/>
        <v>0</v>
      </c>
      <c r="X289" s="67">
        <f>X290</f>
        <v>48.715</v>
      </c>
      <c r="Y289" s="59">
        <f>X289/G289*100</f>
        <v>2.563947368421053</v>
      </c>
    </row>
    <row r="290" spans="1:25" ht="48" outlineLevel="6" thickBot="1">
      <c r="A290" s="101" t="s">
        <v>334</v>
      </c>
      <c r="B290" s="94">
        <v>951</v>
      </c>
      <c r="C290" s="95" t="s">
        <v>82</v>
      </c>
      <c r="D290" s="95" t="s">
        <v>263</v>
      </c>
      <c r="E290" s="95" t="s">
        <v>92</v>
      </c>
      <c r="F290" s="95"/>
      <c r="G290" s="100">
        <v>1900</v>
      </c>
      <c r="H290" s="34">
        <f t="shared" si="57"/>
        <v>0</v>
      </c>
      <c r="I290" s="34">
        <f t="shared" si="57"/>
        <v>0</v>
      </c>
      <c r="J290" s="34">
        <f t="shared" si="57"/>
        <v>0</v>
      </c>
      <c r="K290" s="34">
        <f t="shared" si="57"/>
        <v>0</v>
      </c>
      <c r="L290" s="34">
        <f t="shared" si="57"/>
        <v>0</v>
      </c>
      <c r="M290" s="34">
        <f t="shared" si="57"/>
        <v>0</v>
      </c>
      <c r="N290" s="34">
        <f t="shared" si="57"/>
        <v>0</v>
      </c>
      <c r="O290" s="34">
        <f t="shared" si="57"/>
        <v>0</v>
      </c>
      <c r="P290" s="34">
        <f t="shared" si="57"/>
        <v>0</v>
      </c>
      <c r="Q290" s="34">
        <f t="shared" si="57"/>
        <v>0</v>
      </c>
      <c r="R290" s="34">
        <f t="shared" si="57"/>
        <v>0</v>
      </c>
      <c r="S290" s="34">
        <f t="shared" si="57"/>
        <v>0</v>
      </c>
      <c r="T290" s="34">
        <f t="shared" si="57"/>
        <v>0</v>
      </c>
      <c r="U290" s="34">
        <f t="shared" si="57"/>
        <v>0</v>
      </c>
      <c r="V290" s="34">
        <f t="shared" si="57"/>
        <v>0</v>
      </c>
      <c r="W290" s="34">
        <f t="shared" si="57"/>
        <v>0</v>
      </c>
      <c r="X290" s="68">
        <f>X291</f>
        <v>48.715</v>
      </c>
      <c r="Y290" s="59">
        <f>X290/G290*100</f>
        <v>2.563947368421053</v>
      </c>
    </row>
    <row r="291" spans="1:25" ht="32.25" outlineLevel="6" thickBot="1">
      <c r="A291" s="126" t="s">
        <v>73</v>
      </c>
      <c r="B291" s="18">
        <v>951</v>
      </c>
      <c r="C291" s="39" t="s">
        <v>74</v>
      </c>
      <c r="D291" s="39" t="s">
        <v>6</v>
      </c>
      <c r="E291" s="39" t="s">
        <v>5</v>
      </c>
      <c r="F291" s="39"/>
      <c r="G291" s="121">
        <f>G292</f>
        <v>50</v>
      </c>
      <c r="H291" s="25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43"/>
      <c r="X291" s="65">
        <v>48.715</v>
      </c>
      <c r="Y291" s="59">
        <f>X291/G291*100</f>
        <v>97.43</v>
      </c>
    </row>
    <row r="292" spans="1:25" ht="32.25" outlineLevel="6" thickBot="1">
      <c r="A292" s="114" t="s">
        <v>158</v>
      </c>
      <c r="B292" s="19">
        <v>951</v>
      </c>
      <c r="C292" s="11" t="s">
        <v>74</v>
      </c>
      <c r="D292" s="11" t="s">
        <v>159</v>
      </c>
      <c r="E292" s="11" t="s">
        <v>5</v>
      </c>
      <c r="F292" s="11"/>
      <c r="G292" s="12">
        <f>G293</f>
        <v>50</v>
      </c>
      <c r="H292" s="10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75"/>
      <c r="Y292" s="59"/>
    </row>
    <row r="293" spans="1:25" ht="32.25" outlineLevel="6" thickBot="1">
      <c r="A293" s="114" t="s">
        <v>160</v>
      </c>
      <c r="B293" s="19">
        <v>951</v>
      </c>
      <c r="C293" s="11" t="s">
        <v>74</v>
      </c>
      <c r="D293" s="11" t="s">
        <v>161</v>
      </c>
      <c r="E293" s="11" t="s">
        <v>5</v>
      </c>
      <c r="F293" s="11"/>
      <c r="G293" s="12">
        <f>G294</f>
        <v>50</v>
      </c>
      <c r="H293" s="29">
        <f aca="true" t="shared" si="58" ref="H293:X296">H294</f>
        <v>0</v>
      </c>
      <c r="I293" s="29">
        <f t="shared" si="58"/>
        <v>0</v>
      </c>
      <c r="J293" s="29">
        <f t="shared" si="58"/>
        <v>0</v>
      </c>
      <c r="K293" s="29">
        <f t="shared" si="58"/>
        <v>0</v>
      </c>
      <c r="L293" s="29">
        <f t="shared" si="58"/>
        <v>0</v>
      </c>
      <c r="M293" s="29">
        <f t="shared" si="58"/>
        <v>0</v>
      </c>
      <c r="N293" s="29">
        <f t="shared" si="58"/>
        <v>0</v>
      </c>
      <c r="O293" s="29">
        <f t="shared" si="58"/>
        <v>0</v>
      </c>
      <c r="P293" s="29">
        <f t="shared" si="58"/>
        <v>0</v>
      </c>
      <c r="Q293" s="29">
        <f t="shared" si="58"/>
        <v>0</v>
      </c>
      <c r="R293" s="29">
        <f t="shared" si="58"/>
        <v>0</v>
      </c>
      <c r="S293" s="29">
        <f t="shared" si="58"/>
        <v>0</v>
      </c>
      <c r="T293" s="29">
        <f t="shared" si="58"/>
        <v>0</v>
      </c>
      <c r="U293" s="29">
        <f t="shared" si="58"/>
        <v>0</v>
      </c>
      <c r="V293" s="29">
        <f t="shared" si="58"/>
        <v>0</v>
      </c>
      <c r="W293" s="29">
        <f t="shared" si="58"/>
        <v>0</v>
      </c>
      <c r="X293" s="73">
        <f t="shared" si="58"/>
        <v>0</v>
      </c>
      <c r="Y293" s="59">
        <f aca="true" t="shared" si="59" ref="Y293:Y301">X293/G293*100</f>
        <v>0</v>
      </c>
    </row>
    <row r="294" spans="1:25" ht="63.75" outlineLevel="6" thickBot="1">
      <c r="A294" s="96" t="s">
        <v>264</v>
      </c>
      <c r="B294" s="92">
        <v>951</v>
      </c>
      <c r="C294" s="93" t="s">
        <v>74</v>
      </c>
      <c r="D294" s="93" t="s">
        <v>265</v>
      </c>
      <c r="E294" s="93" t="s">
        <v>5</v>
      </c>
      <c r="F294" s="93"/>
      <c r="G294" s="16">
        <f>G295</f>
        <v>50</v>
      </c>
      <c r="H294" s="31">
        <f t="shared" si="58"/>
        <v>0</v>
      </c>
      <c r="I294" s="31">
        <f t="shared" si="58"/>
        <v>0</v>
      </c>
      <c r="J294" s="31">
        <f t="shared" si="58"/>
        <v>0</v>
      </c>
      <c r="K294" s="31">
        <f t="shared" si="58"/>
        <v>0</v>
      </c>
      <c r="L294" s="31">
        <f t="shared" si="58"/>
        <v>0</v>
      </c>
      <c r="M294" s="31">
        <f t="shared" si="58"/>
        <v>0</v>
      </c>
      <c r="N294" s="31">
        <f t="shared" si="58"/>
        <v>0</v>
      </c>
      <c r="O294" s="31">
        <f t="shared" si="58"/>
        <v>0</v>
      </c>
      <c r="P294" s="31">
        <f t="shared" si="58"/>
        <v>0</v>
      </c>
      <c r="Q294" s="31">
        <f t="shared" si="58"/>
        <v>0</v>
      </c>
      <c r="R294" s="31">
        <f t="shared" si="58"/>
        <v>0</v>
      </c>
      <c r="S294" s="31">
        <f t="shared" si="58"/>
        <v>0</v>
      </c>
      <c r="T294" s="31">
        <f t="shared" si="58"/>
        <v>0</v>
      </c>
      <c r="U294" s="31">
        <f t="shared" si="58"/>
        <v>0</v>
      </c>
      <c r="V294" s="31">
        <f t="shared" si="58"/>
        <v>0</v>
      </c>
      <c r="W294" s="31">
        <f t="shared" si="58"/>
        <v>0</v>
      </c>
      <c r="X294" s="66">
        <f t="shared" si="58"/>
        <v>0</v>
      </c>
      <c r="Y294" s="59">
        <f t="shared" si="59"/>
        <v>0</v>
      </c>
    </row>
    <row r="295" spans="1:25" ht="32.25" outlineLevel="6" thickBot="1">
      <c r="A295" s="5" t="s">
        <v>107</v>
      </c>
      <c r="B295" s="21">
        <v>951</v>
      </c>
      <c r="C295" s="6" t="s">
        <v>74</v>
      </c>
      <c r="D295" s="6" t="s">
        <v>265</v>
      </c>
      <c r="E295" s="6" t="s">
        <v>101</v>
      </c>
      <c r="F295" s="6"/>
      <c r="G295" s="7">
        <f>G296</f>
        <v>50</v>
      </c>
      <c r="H295" s="32">
        <f t="shared" si="58"/>
        <v>0</v>
      </c>
      <c r="I295" s="32">
        <f t="shared" si="58"/>
        <v>0</v>
      </c>
      <c r="J295" s="32">
        <f t="shared" si="58"/>
        <v>0</v>
      </c>
      <c r="K295" s="32">
        <f t="shared" si="58"/>
        <v>0</v>
      </c>
      <c r="L295" s="32">
        <f t="shared" si="58"/>
        <v>0</v>
      </c>
      <c r="M295" s="32">
        <f t="shared" si="58"/>
        <v>0</v>
      </c>
      <c r="N295" s="32">
        <f t="shared" si="58"/>
        <v>0</v>
      </c>
      <c r="O295" s="32">
        <f t="shared" si="58"/>
        <v>0</v>
      </c>
      <c r="P295" s="32">
        <f t="shared" si="58"/>
        <v>0</v>
      </c>
      <c r="Q295" s="32">
        <f t="shared" si="58"/>
        <v>0</v>
      </c>
      <c r="R295" s="32">
        <f t="shared" si="58"/>
        <v>0</v>
      </c>
      <c r="S295" s="32">
        <f t="shared" si="58"/>
        <v>0</v>
      </c>
      <c r="T295" s="32">
        <f t="shared" si="58"/>
        <v>0</v>
      </c>
      <c r="U295" s="32">
        <f t="shared" si="58"/>
        <v>0</v>
      </c>
      <c r="V295" s="32">
        <f t="shared" si="58"/>
        <v>0</v>
      </c>
      <c r="W295" s="32">
        <f t="shared" si="58"/>
        <v>0</v>
      </c>
      <c r="X295" s="67">
        <f t="shared" si="58"/>
        <v>0</v>
      </c>
      <c r="Y295" s="59">
        <f t="shared" si="59"/>
        <v>0</v>
      </c>
    </row>
    <row r="296" spans="1:25" ht="32.25" outlineLevel="6" thickBot="1">
      <c r="A296" s="90" t="s">
        <v>109</v>
      </c>
      <c r="B296" s="94">
        <v>951</v>
      </c>
      <c r="C296" s="95" t="s">
        <v>74</v>
      </c>
      <c r="D296" s="95" t="s">
        <v>265</v>
      </c>
      <c r="E296" s="95" t="s">
        <v>103</v>
      </c>
      <c r="F296" s="95"/>
      <c r="G296" s="100">
        <v>50</v>
      </c>
      <c r="H296" s="34">
        <f t="shared" si="58"/>
        <v>0</v>
      </c>
      <c r="I296" s="34">
        <f t="shared" si="58"/>
        <v>0</v>
      </c>
      <c r="J296" s="34">
        <f t="shared" si="58"/>
        <v>0</v>
      </c>
      <c r="K296" s="34">
        <f t="shared" si="58"/>
        <v>0</v>
      </c>
      <c r="L296" s="34">
        <f t="shared" si="58"/>
        <v>0</v>
      </c>
      <c r="M296" s="34">
        <f t="shared" si="58"/>
        <v>0</v>
      </c>
      <c r="N296" s="34">
        <f t="shared" si="58"/>
        <v>0</v>
      </c>
      <c r="O296" s="34">
        <f t="shared" si="58"/>
        <v>0</v>
      </c>
      <c r="P296" s="34">
        <f t="shared" si="58"/>
        <v>0</v>
      </c>
      <c r="Q296" s="34">
        <f t="shared" si="58"/>
        <v>0</v>
      </c>
      <c r="R296" s="34">
        <f t="shared" si="58"/>
        <v>0</v>
      </c>
      <c r="S296" s="34">
        <f t="shared" si="58"/>
        <v>0</v>
      </c>
      <c r="T296" s="34">
        <f t="shared" si="58"/>
        <v>0</v>
      </c>
      <c r="U296" s="34">
        <f t="shared" si="58"/>
        <v>0</v>
      </c>
      <c r="V296" s="34">
        <f t="shared" si="58"/>
        <v>0</v>
      </c>
      <c r="W296" s="34">
        <f t="shared" si="58"/>
        <v>0</v>
      </c>
      <c r="X296" s="68">
        <f t="shared" si="58"/>
        <v>0</v>
      </c>
      <c r="Y296" s="59">
        <f t="shared" si="59"/>
        <v>0</v>
      </c>
    </row>
    <row r="297" spans="1:25" ht="32.25" outlineLevel="6" thickBot="1">
      <c r="A297" s="110" t="s">
        <v>81</v>
      </c>
      <c r="B297" s="18">
        <v>951</v>
      </c>
      <c r="C297" s="14" t="s">
        <v>68</v>
      </c>
      <c r="D297" s="14" t="s">
        <v>6</v>
      </c>
      <c r="E297" s="14" t="s">
        <v>5</v>
      </c>
      <c r="F297" s="14"/>
      <c r="G297" s="15">
        <f>G298</f>
        <v>154</v>
      </c>
      <c r="H297" s="25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43"/>
      <c r="X297" s="65">
        <v>0</v>
      </c>
      <c r="Y297" s="59">
        <f t="shared" si="59"/>
        <v>0</v>
      </c>
    </row>
    <row r="298" spans="1:25" ht="32.25" outlineLevel="6" thickBot="1">
      <c r="A298" s="8" t="s">
        <v>266</v>
      </c>
      <c r="B298" s="19">
        <v>951</v>
      </c>
      <c r="C298" s="9" t="s">
        <v>69</v>
      </c>
      <c r="D298" s="9" t="s">
        <v>6</v>
      </c>
      <c r="E298" s="9" t="s">
        <v>5</v>
      </c>
      <c r="F298" s="9"/>
      <c r="G298" s="10">
        <f>G299</f>
        <v>154</v>
      </c>
      <c r="H298" s="29" t="e">
        <f aca="true" t="shared" si="60" ref="H298:X300">H299</f>
        <v>#REF!</v>
      </c>
      <c r="I298" s="29" t="e">
        <f t="shared" si="60"/>
        <v>#REF!</v>
      </c>
      <c r="J298" s="29" t="e">
        <f t="shared" si="60"/>
        <v>#REF!</v>
      </c>
      <c r="K298" s="29" t="e">
        <f t="shared" si="60"/>
        <v>#REF!</v>
      </c>
      <c r="L298" s="29" t="e">
        <f t="shared" si="60"/>
        <v>#REF!</v>
      </c>
      <c r="M298" s="29" t="e">
        <f t="shared" si="60"/>
        <v>#REF!</v>
      </c>
      <c r="N298" s="29" t="e">
        <f t="shared" si="60"/>
        <v>#REF!</v>
      </c>
      <c r="O298" s="29" t="e">
        <f t="shared" si="60"/>
        <v>#REF!</v>
      </c>
      <c r="P298" s="29" t="e">
        <f t="shared" si="60"/>
        <v>#REF!</v>
      </c>
      <c r="Q298" s="29" t="e">
        <f t="shared" si="60"/>
        <v>#REF!</v>
      </c>
      <c r="R298" s="29" t="e">
        <f t="shared" si="60"/>
        <v>#REF!</v>
      </c>
      <c r="S298" s="29" t="e">
        <f t="shared" si="60"/>
        <v>#REF!</v>
      </c>
      <c r="T298" s="29" t="e">
        <f t="shared" si="60"/>
        <v>#REF!</v>
      </c>
      <c r="U298" s="29" t="e">
        <f t="shared" si="60"/>
        <v>#REF!</v>
      </c>
      <c r="V298" s="29" t="e">
        <f t="shared" si="60"/>
        <v>#REF!</v>
      </c>
      <c r="W298" s="29" t="e">
        <f t="shared" si="60"/>
        <v>#REF!</v>
      </c>
      <c r="X298" s="73" t="e">
        <f t="shared" si="60"/>
        <v>#REF!</v>
      </c>
      <c r="Y298" s="59" t="e">
        <f t="shared" si="59"/>
        <v>#REF!</v>
      </c>
    </row>
    <row r="299" spans="1:25" ht="32.25" outlineLevel="6" thickBot="1">
      <c r="A299" s="114" t="s">
        <v>158</v>
      </c>
      <c r="B299" s="19">
        <v>951</v>
      </c>
      <c r="C299" s="9" t="s">
        <v>69</v>
      </c>
      <c r="D299" s="9" t="s">
        <v>159</v>
      </c>
      <c r="E299" s="9" t="s">
        <v>5</v>
      </c>
      <c r="F299" s="9"/>
      <c r="G299" s="10">
        <f>G300</f>
        <v>154</v>
      </c>
      <c r="H299" s="31" t="e">
        <f t="shared" si="60"/>
        <v>#REF!</v>
      </c>
      <c r="I299" s="31" t="e">
        <f t="shared" si="60"/>
        <v>#REF!</v>
      </c>
      <c r="J299" s="31" t="e">
        <f t="shared" si="60"/>
        <v>#REF!</v>
      </c>
      <c r="K299" s="31" t="e">
        <f t="shared" si="60"/>
        <v>#REF!</v>
      </c>
      <c r="L299" s="31" t="e">
        <f t="shared" si="60"/>
        <v>#REF!</v>
      </c>
      <c r="M299" s="31" t="e">
        <f t="shared" si="60"/>
        <v>#REF!</v>
      </c>
      <c r="N299" s="31" t="e">
        <f t="shared" si="60"/>
        <v>#REF!</v>
      </c>
      <c r="O299" s="31" t="e">
        <f t="shared" si="60"/>
        <v>#REF!</v>
      </c>
      <c r="P299" s="31" t="e">
        <f t="shared" si="60"/>
        <v>#REF!</v>
      </c>
      <c r="Q299" s="31" t="e">
        <f t="shared" si="60"/>
        <v>#REF!</v>
      </c>
      <c r="R299" s="31" t="e">
        <f t="shared" si="60"/>
        <v>#REF!</v>
      </c>
      <c r="S299" s="31" t="e">
        <f t="shared" si="60"/>
        <v>#REF!</v>
      </c>
      <c r="T299" s="31" t="e">
        <f t="shared" si="60"/>
        <v>#REF!</v>
      </c>
      <c r="U299" s="31" t="e">
        <f t="shared" si="60"/>
        <v>#REF!</v>
      </c>
      <c r="V299" s="31" t="e">
        <f t="shared" si="60"/>
        <v>#REF!</v>
      </c>
      <c r="W299" s="31" t="e">
        <f t="shared" si="60"/>
        <v>#REF!</v>
      </c>
      <c r="X299" s="66" t="e">
        <f t="shared" si="60"/>
        <v>#REF!</v>
      </c>
      <c r="Y299" s="59" t="e">
        <f t="shared" si="59"/>
        <v>#REF!</v>
      </c>
    </row>
    <row r="300" spans="1:25" ht="32.25" outlineLevel="6" thickBot="1">
      <c r="A300" s="114" t="s">
        <v>160</v>
      </c>
      <c r="B300" s="19">
        <v>951</v>
      </c>
      <c r="C300" s="11" t="s">
        <v>69</v>
      </c>
      <c r="D300" s="11" t="s">
        <v>161</v>
      </c>
      <c r="E300" s="11" t="s">
        <v>5</v>
      </c>
      <c r="F300" s="11"/>
      <c r="G300" s="12">
        <f>G301</f>
        <v>154</v>
      </c>
      <c r="H300" s="32" t="e">
        <f t="shared" si="60"/>
        <v>#REF!</v>
      </c>
      <c r="I300" s="32" t="e">
        <f t="shared" si="60"/>
        <v>#REF!</v>
      </c>
      <c r="J300" s="32" t="e">
        <f t="shared" si="60"/>
        <v>#REF!</v>
      </c>
      <c r="K300" s="32" t="e">
        <f t="shared" si="60"/>
        <v>#REF!</v>
      </c>
      <c r="L300" s="32" t="e">
        <f t="shared" si="60"/>
        <v>#REF!</v>
      </c>
      <c r="M300" s="32" t="e">
        <f t="shared" si="60"/>
        <v>#REF!</v>
      </c>
      <c r="N300" s="32" t="e">
        <f t="shared" si="60"/>
        <v>#REF!</v>
      </c>
      <c r="O300" s="32" t="e">
        <f t="shared" si="60"/>
        <v>#REF!</v>
      </c>
      <c r="P300" s="32" t="e">
        <f t="shared" si="60"/>
        <v>#REF!</v>
      </c>
      <c r="Q300" s="32" t="e">
        <f t="shared" si="60"/>
        <v>#REF!</v>
      </c>
      <c r="R300" s="32" t="e">
        <f t="shared" si="60"/>
        <v>#REF!</v>
      </c>
      <c r="S300" s="32" t="e">
        <f t="shared" si="60"/>
        <v>#REF!</v>
      </c>
      <c r="T300" s="32" t="e">
        <f t="shared" si="60"/>
        <v>#REF!</v>
      </c>
      <c r="U300" s="32" t="e">
        <f t="shared" si="60"/>
        <v>#REF!</v>
      </c>
      <c r="V300" s="32" t="e">
        <f t="shared" si="60"/>
        <v>#REF!</v>
      </c>
      <c r="W300" s="32" t="e">
        <f t="shared" si="60"/>
        <v>#REF!</v>
      </c>
      <c r="X300" s="67" t="e">
        <f t="shared" si="60"/>
        <v>#REF!</v>
      </c>
      <c r="Y300" s="59" t="e">
        <f t="shared" si="59"/>
        <v>#REF!</v>
      </c>
    </row>
    <row r="301" spans="1:25" ht="32.25" outlineLevel="6" thickBot="1">
      <c r="A301" s="96" t="s">
        <v>267</v>
      </c>
      <c r="B301" s="92">
        <v>951</v>
      </c>
      <c r="C301" s="93" t="s">
        <v>69</v>
      </c>
      <c r="D301" s="93" t="s">
        <v>268</v>
      </c>
      <c r="E301" s="93" t="s">
        <v>5</v>
      </c>
      <c r="F301" s="93"/>
      <c r="G301" s="16">
        <f>G302</f>
        <v>154</v>
      </c>
      <c r="H301" s="34" t="e">
        <f>#REF!</f>
        <v>#REF!</v>
      </c>
      <c r="I301" s="34" t="e">
        <f>#REF!</f>
        <v>#REF!</v>
      </c>
      <c r="J301" s="34" t="e">
        <f>#REF!</f>
        <v>#REF!</v>
      </c>
      <c r="K301" s="34" t="e">
        <f>#REF!</f>
        <v>#REF!</v>
      </c>
      <c r="L301" s="34" t="e">
        <f>#REF!</f>
        <v>#REF!</v>
      </c>
      <c r="M301" s="34" t="e">
        <f>#REF!</f>
        <v>#REF!</v>
      </c>
      <c r="N301" s="34" t="e">
        <f>#REF!</f>
        <v>#REF!</v>
      </c>
      <c r="O301" s="34" t="e">
        <f>#REF!</f>
        <v>#REF!</v>
      </c>
      <c r="P301" s="34" t="e">
        <f>#REF!</f>
        <v>#REF!</v>
      </c>
      <c r="Q301" s="34" t="e">
        <f>#REF!</f>
        <v>#REF!</v>
      </c>
      <c r="R301" s="34" t="e">
        <f>#REF!</f>
        <v>#REF!</v>
      </c>
      <c r="S301" s="34" t="e">
        <f>#REF!</f>
        <v>#REF!</v>
      </c>
      <c r="T301" s="34" t="e">
        <f>#REF!</f>
        <v>#REF!</v>
      </c>
      <c r="U301" s="34" t="e">
        <f>#REF!</f>
        <v>#REF!</v>
      </c>
      <c r="V301" s="34" t="e">
        <f>#REF!</f>
        <v>#REF!</v>
      </c>
      <c r="W301" s="34" t="e">
        <f>#REF!</f>
        <v>#REF!</v>
      </c>
      <c r="X301" s="68" t="e">
        <f>#REF!</f>
        <v>#REF!</v>
      </c>
      <c r="Y301" s="59" t="e">
        <f t="shared" si="59"/>
        <v>#REF!</v>
      </c>
    </row>
    <row r="302" spans="1:25" ht="16.5" outlineLevel="6" thickBot="1">
      <c r="A302" s="5" t="s">
        <v>151</v>
      </c>
      <c r="B302" s="21">
        <v>951</v>
      </c>
      <c r="C302" s="6" t="s">
        <v>69</v>
      </c>
      <c r="D302" s="6" t="s">
        <v>268</v>
      </c>
      <c r="E302" s="6" t="s">
        <v>150</v>
      </c>
      <c r="F302" s="6"/>
      <c r="G302" s="7">
        <v>154</v>
      </c>
      <c r="H302" s="55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82"/>
      <c r="Y302" s="59"/>
    </row>
    <row r="303" spans="1:25" ht="63.75" outlineLevel="6" thickBot="1">
      <c r="A303" s="110" t="s">
        <v>76</v>
      </c>
      <c r="B303" s="18">
        <v>951</v>
      </c>
      <c r="C303" s="14" t="s">
        <v>77</v>
      </c>
      <c r="D303" s="14" t="s">
        <v>6</v>
      </c>
      <c r="E303" s="14" t="s">
        <v>5</v>
      </c>
      <c r="F303" s="14"/>
      <c r="G303" s="15">
        <f aca="true" t="shared" si="61" ref="G303:G308">G304</f>
        <v>19519</v>
      </c>
      <c r="H303" s="55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82"/>
      <c r="Y303" s="59"/>
    </row>
    <row r="304" spans="1:25" ht="48" outlineLevel="6" thickBot="1">
      <c r="A304" s="114" t="s">
        <v>79</v>
      </c>
      <c r="B304" s="19">
        <v>951</v>
      </c>
      <c r="C304" s="9" t="s">
        <v>78</v>
      </c>
      <c r="D304" s="9" t="s">
        <v>6</v>
      </c>
      <c r="E304" s="9" t="s">
        <v>5</v>
      </c>
      <c r="F304" s="9"/>
      <c r="G304" s="10">
        <f t="shared" si="61"/>
        <v>19519</v>
      </c>
      <c r="H304" s="55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82"/>
      <c r="Y304" s="59"/>
    </row>
    <row r="305" spans="1:25" ht="32.25" outlineLevel="6" thickBot="1">
      <c r="A305" s="114" t="s">
        <v>158</v>
      </c>
      <c r="B305" s="19">
        <v>951</v>
      </c>
      <c r="C305" s="9" t="s">
        <v>78</v>
      </c>
      <c r="D305" s="9" t="s">
        <v>159</v>
      </c>
      <c r="E305" s="9" t="s">
        <v>5</v>
      </c>
      <c r="F305" s="9"/>
      <c r="G305" s="10">
        <f t="shared" si="61"/>
        <v>19519</v>
      </c>
      <c r="H305" s="55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82"/>
      <c r="Y305" s="59"/>
    </row>
    <row r="306" spans="1:25" ht="32.25" outlineLevel="6" thickBot="1">
      <c r="A306" s="114" t="s">
        <v>160</v>
      </c>
      <c r="B306" s="19">
        <v>951</v>
      </c>
      <c r="C306" s="11" t="s">
        <v>78</v>
      </c>
      <c r="D306" s="11" t="s">
        <v>161</v>
      </c>
      <c r="E306" s="11" t="s">
        <v>5</v>
      </c>
      <c r="F306" s="11"/>
      <c r="G306" s="12">
        <f t="shared" si="61"/>
        <v>19519</v>
      </c>
      <c r="H306" s="55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82"/>
      <c r="Y306" s="59"/>
    </row>
    <row r="307" spans="1:25" ht="48" outlineLevel="6" thickBot="1">
      <c r="A307" s="5" t="s">
        <v>269</v>
      </c>
      <c r="B307" s="21">
        <v>951</v>
      </c>
      <c r="C307" s="6" t="s">
        <v>78</v>
      </c>
      <c r="D307" s="6" t="s">
        <v>270</v>
      </c>
      <c r="E307" s="6" t="s">
        <v>5</v>
      </c>
      <c r="F307" s="6"/>
      <c r="G307" s="7">
        <f t="shared" si="61"/>
        <v>19519</v>
      </c>
      <c r="H307" s="55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82"/>
      <c r="Y307" s="59"/>
    </row>
    <row r="308" spans="1:25" ht="16.5" outlineLevel="6" thickBot="1">
      <c r="A308" s="5" t="s">
        <v>154</v>
      </c>
      <c r="B308" s="21">
        <v>951</v>
      </c>
      <c r="C308" s="6" t="s">
        <v>78</v>
      </c>
      <c r="D308" s="6" t="s">
        <v>271</v>
      </c>
      <c r="E308" s="6" t="s">
        <v>152</v>
      </c>
      <c r="F308" s="6"/>
      <c r="G308" s="7">
        <f t="shared" si="61"/>
        <v>19519</v>
      </c>
      <c r="H308" s="55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82"/>
      <c r="Y308" s="59"/>
    </row>
    <row r="309" spans="1:25" ht="18.75" customHeight="1" outlineLevel="6" thickBot="1">
      <c r="A309" s="90" t="s">
        <v>155</v>
      </c>
      <c r="B309" s="94">
        <v>951</v>
      </c>
      <c r="C309" s="95" t="s">
        <v>78</v>
      </c>
      <c r="D309" s="95" t="s">
        <v>271</v>
      </c>
      <c r="E309" s="95" t="s">
        <v>153</v>
      </c>
      <c r="F309" s="95"/>
      <c r="G309" s="100">
        <v>19519</v>
      </c>
      <c r="H309" s="55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82"/>
      <c r="Y309" s="59"/>
    </row>
    <row r="310" spans="1:25" ht="16.5" outlineLevel="6" thickBot="1">
      <c r="A310" s="51"/>
      <c r="B310" s="52"/>
      <c r="C310" s="52"/>
      <c r="D310" s="52"/>
      <c r="E310" s="52"/>
      <c r="F310" s="52"/>
      <c r="G310" s="53"/>
      <c r="H310" s="25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43"/>
      <c r="X310" s="74"/>
      <c r="Y310" s="59">
        <v>0</v>
      </c>
    </row>
    <row r="311" spans="1:25" ht="57.75" outlineLevel="6" thickBot="1">
      <c r="A311" s="105" t="s">
        <v>66</v>
      </c>
      <c r="B311" s="106" t="s">
        <v>65</v>
      </c>
      <c r="C311" s="106" t="s">
        <v>64</v>
      </c>
      <c r="D311" s="106" t="s">
        <v>6</v>
      </c>
      <c r="E311" s="106" t="s">
        <v>5</v>
      </c>
      <c r="F311" s="107"/>
      <c r="G311" s="159">
        <f>G312+G403</f>
        <v>380463.41099999996</v>
      </c>
      <c r="H311" s="28" t="e">
        <f>H312+#REF!</f>
        <v>#REF!</v>
      </c>
      <c r="I311" s="28" t="e">
        <f>I312+#REF!</f>
        <v>#REF!</v>
      </c>
      <c r="J311" s="28" t="e">
        <f>J312+#REF!</f>
        <v>#REF!</v>
      </c>
      <c r="K311" s="28" t="e">
        <f>K312+#REF!</f>
        <v>#REF!</v>
      </c>
      <c r="L311" s="28" t="e">
        <f>L312+#REF!</f>
        <v>#REF!</v>
      </c>
      <c r="M311" s="28" t="e">
        <f>M312+#REF!</f>
        <v>#REF!</v>
      </c>
      <c r="N311" s="28" t="e">
        <f>N312+#REF!</f>
        <v>#REF!</v>
      </c>
      <c r="O311" s="28" t="e">
        <f>O312+#REF!</f>
        <v>#REF!</v>
      </c>
      <c r="P311" s="28" t="e">
        <f>P312+#REF!</f>
        <v>#REF!</v>
      </c>
      <c r="Q311" s="28" t="e">
        <f>Q312+#REF!</f>
        <v>#REF!</v>
      </c>
      <c r="R311" s="28" t="e">
        <f>R312+#REF!</f>
        <v>#REF!</v>
      </c>
      <c r="S311" s="28" t="e">
        <f>S312+#REF!</f>
        <v>#REF!</v>
      </c>
      <c r="T311" s="28" t="e">
        <f>T312+#REF!</f>
        <v>#REF!</v>
      </c>
      <c r="U311" s="28" t="e">
        <f>U312+#REF!</f>
        <v>#REF!</v>
      </c>
      <c r="V311" s="28" t="e">
        <f>V312+#REF!</f>
        <v>#REF!</v>
      </c>
      <c r="W311" s="28" t="e">
        <f>W312+#REF!</f>
        <v>#REF!</v>
      </c>
      <c r="X311" s="60" t="e">
        <f>X312+#REF!</f>
        <v>#REF!</v>
      </c>
      <c r="Y311" s="59" t="e">
        <f>X311/G311*100</f>
        <v>#REF!</v>
      </c>
    </row>
    <row r="312" spans="1:25" ht="19.5" outlineLevel="6" thickBot="1">
      <c r="A312" s="110" t="s">
        <v>50</v>
      </c>
      <c r="B312" s="18">
        <v>953</v>
      </c>
      <c r="C312" s="14" t="s">
        <v>49</v>
      </c>
      <c r="D312" s="14" t="s">
        <v>6</v>
      </c>
      <c r="E312" s="14" t="s">
        <v>5</v>
      </c>
      <c r="F312" s="14"/>
      <c r="G312" s="160">
        <f>G313+G329+G373+G390</f>
        <v>377873.41099999996</v>
      </c>
      <c r="H312" s="29" t="e">
        <f>H314+H319+#REF!+H396</f>
        <v>#REF!</v>
      </c>
      <c r="I312" s="29" t="e">
        <f>I314+I319+#REF!+I396</f>
        <v>#REF!</v>
      </c>
      <c r="J312" s="29" t="e">
        <f>J314+J319+#REF!+J396</f>
        <v>#REF!</v>
      </c>
      <c r="K312" s="29" t="e">
        <f>K314+K319+#REF!+K396</f>
        <v>#REF!</v>
      </c>
      <c r="L312" s="29" t="e">
        <f>L314+L319+#REF!+L396</f>
        <v>#REF!</v>
      </c>
      <c r="M312" s="29" t="e">
        <f>M314+M319+#REF!+M396</f>
        <v>#REF!</v>
      </c>
      <c r="N312" s="29" t="e">
        <f>N314+N319+#REF!+N396</f>
        <v>#REF!</v>
      </c>
      <c r="O312" s="29" t="e">
        <f>O314+O319+#REF!+O396</f>
        <v>#REF!</v>
      </c>
      <c r="P312" s="29" t="e">
        <f>P314+P319+#REF!+P396</f>
        <v>#REF!</v>
      </c>
      <c r="Q312" s="29" t="e">
        <f>Q314+Q319+#REF!+Q396</f>
        <v>#REF!</v>
      </c>
      <c r="R312" s="29" t="e">
        <f>R314+R319+#REF!+R396</f>
        <v>#REF!</v>
      </c>
      <c r="S312" s="29" t="e">
        <f>S314+S319+#REF!+S396</f>
        <v>#REF!</v>
      </c>
      <c r="T312" s="29" t="e">
        <f>T314+T319+#REF!+T396</f>
        <v>#REF!</v>
      </c>
      <c r="U312" s="29" t="e">
        <f>U314+U319+#REF!+U396</f>
        <v>#REF!</v>
      </c>
      <c r="V312" s="29" t="e">
        <f>V314+V319+#REF!+V396</f>
        <v>#REF!</v>
      </c>
      <c r="W312" s="29" t="e">
        <f>W314+W319+#REF!+W396</f>
        <v>#REF!</v>
      </c>
      <c r="X312" s="29" t="e">
        <f>X314+X319+#REF!+X396</f>
        <v>#REF!</v>
      </c>
      <c r="Y312" s="59" t="e">
        <f>X312/G312*100</f>
        <v>#REF!</v>
      </c>
    </row>
    <row r="313" spans="1:25" ht="19.5" outlineLevel="6" thickBot="1">
      <c r="A313" s="110" t="s">
        <v>156</v>
      </c>
      <c r="B313" s="18">
        <v>953</v>
      </c>
      <c r="C313" s="14" t="s">
        <v>19</v>
      </c>
      <c r="D313" s="14" t="s">
        <v>6</v>
      </c>
      <c r="E313" s="14" t="s">
        <v>5</v>
      </c>
      <c r="F313" s="14"/>
      <c r="G313" s="160">
        <f>G314</f>
        <v>71638.43999999999</v>
      </c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42"/>
      <c r="Y313" s="59"/>
    </row>
    <row r="314" spans="1:25" ht="16.5" outlineLevel="6" thickBot="1">
      <c r="A314" s="80" t="s">
        <v>272</v>
      </c>
      <c r="B314" s="19">
        <v>953</v>
      </c>
      <c r="C314" s="9" t="s">
        <v>19</v>
      </c>
      <c r="D314" s="9" t="s">
        <v>273</v>
      </c>
      <c r="E314" s="9" t="s">
        <v>5</v>
      </c>
      <c r="F314" s="9"/>
      <c r="G314" s="161">
        <f>G315+G325</f>
        <v>71638.43999999999</v>
      </c>
      <c r="H314" s="32">
        <f aca="true" t="shared" si="62" ref="H314:X314">H315</f>
        <v>0</v>
      </c>
      <c r="I314" s="32">
        <f t="shared" si="62"/>
        <v>0</v>
      </c>
      <c r="J314" s="32">
        <f t="shared" si="62"/>
        <v>0</v>
      </c>
      <c r="K314" s="32">
        <f t="shared" si="62"/>
        <v>0</v>
      </c>
      <c r="L314" s="32">
        <f t="shared" si="62"/>
        <v>0</v>
      </c>
      <c r="M314" s="32">
        <f t="shared" si="62"/>
        <v>0</v>
      </c>
      <c r="N314" s="32">
        <f t="shared" si="62"/>
        <v>0</v>
      </c>
      <c r="O314" s="32">
        <f t="shared" si="62"/>
        <v>0</v>
      </c>
      <c r="P314" s="32">
        <f t="shared" si="62"/>
        <v>0</v>
      </c>
      <c r="Q314" s="32">
        <f t="shared" si="62"/>
        <v>0</v>
      </c>
      <c r="R314" s="32">
        <f t="shared" si="62"/>
        <v>0</v>
      </c>
      <c r="S314" s="32">
        <f t="shared" si="62"/>
        <v>0</v>
      </c>
      <c r="T314" s="32">
        <f t="shared" si="62"/>
        <v>0</v>
      </c>
      <c r="U314" s="32">
        <f t="shared" si="62"/>
        <v>0</v>
      </c>
      <c r="V314" s="32">
        <f t="shared" si="62"/>
        <v>0</v>
      </c>
      <c r="W314" s="32">
        <f t="shared" si="62"/>
        <v>0</v>
      </c>
      <c r="X314" s="67">
        <f t="shared" si="62"/>
        <v>34477.81647</v>
      </c>
      <c r="Y314" s="59">
        <f>X314/G314*100</f>
        <v>48.12753665490204</v>
      </c>
    </row>
    <row r="315" spans="1:25" ht="32.25" outlineLevel="6" thickBot="1">
      <c r="A315" s="80" t="s">
        <v>274</v>
      </c>
      <c r="B315" s="19">
        <v>953</v>
      </c>
      <c r="C315" s="11" t="s">
        <v>19</v>
      </c>
      <c r="D315" s="11" t="s">
        <v>275</v>
      </c>
      <c r="E315" s="11" t="s">
        <v>5</v>
      </c>
      <c r="F315" s="11"/>
      <c r="G315" s="162">
        <f>G316+G319+G322</f>
        <v>71612.43999999999</v>
      </c>
      <c r="H315" s="34">
        <f aca="true" t="shared" si="63" ref="H315:X315">H317</f>
        <v>0</v>
      </c>
      <c r="I315" s="34">
        <f t="shared" si="63"/>
        <v>0</v>
      </c>
      <c r="J315" s="34">
        <f t="shared" si="63"/>
        <v>0</v>
      </c>
      <c r="K315" s="34">
        <f t="shared" si="63"/>
        <v>0</v>
      </c>
      <c r="L315" s="34">
        <f t="shared" si="63"/>
        <v>0</v>
      </c>
      <c r="M315" s="34">
        <f t="shared" si="63"/>
        <v>0</v>
      </c>
      <c r="N315" s="34">
        <f t="shared" si="63"/>
        <v>0</v>
      </c>
      <c r="O315" s="34">
        <f t="shared" si="63"/>
        <v>0</v>
      </c>
      <c r="P315" s="34">
        <f t="shared" si="63"/>
        <v>0</v>
      </c>
      <c r="Q315" s="34">
        <f t="shared" si="63"/>
        <v>0</v>
      </c>
      <c r="R315" s="34">
        <f t="shared" si="63"/>
        <v>0</v>
      </c>
      <c r="S315" s="34">
        <f t="shared" si="63"/>
        <v>0</v>
      </c>
      <c r="T315" s="34">
        <f t="shared" si="63"/>
        <v>0</v>
      </c>
      <c r="U315" s="34">
        <f t="shared" si="63"/>
        <v>0</v>
      </c>
      <c r="V315" s="34">
        <f t="shared" si="63"/>
        <v>0</v>
      </c>
      <c r="W315" s="34">
        <f t="shared" si="63"/>
        <v>0</v>
      </c>
      <c r="X315" s="68">
        <f t="shared" si="63"/>
        <v>34477.81647</v>
      </c>
      <c r="Y315" s="59">
        <f>X315/G315*100</f>
        <v>48.14501009880407</v>
      </c>
    </row>
    <row r="316" spans="1:25" ht="32.25" outlineLevel="6" thickBot="1">
      <c r="A316" s="96" t="s">
        <v>216</v>
      </c>
      <c r="B316" s="92">
        <v>953</v>
      </c>
      <c r="C316" s="93" t="s">
        <v>19</v>
      </c>
      <c r="D316" s="93" t="s">
        <v>276</v>
      </c>
      <c r="E316" s="93" t="s">
        <v>5</v>
      </c>
      <c r="F316" s="93"/>
      <c r="G316" s="163">
        <f>G317</f>
        <v>24449.76</v>
      </c>
      <c r="H316" s="55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82"/>
      <c r="Y316" s="59"/>
    </row>
    <row r="317" spans="1:25" ht="16.5" outlineLevel="6" thickBot="1">
      <c r="A317" s="5" t="s">
        <v>136</v>
      </c>
      <c r="B317" s="21">
        <v>953</v>
      </c>
      <c r="C317" s="6" t="s">
        <v>19</v>
      </c>
      <c r="D317" s="6" t="s">
        <v>276</v>
      </c>
      <c r="E317" s="6" t="s">
        <v>135</v>
      </c>
      <c r="F317" s="6"/>
      <c r="G317" s="164">
        <f>G318</f>
        <v>24449.76</v>
      </c>
      <c r="H317" s="26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44"/>
      <c r="X317" s="65">
        <v>34477.81647</v>
      </c>
      <c r="Y317" s="59">
        <f>X317/G317*100</f>
        <v>141.0149484902919</v>
      </c>
    </row>
    <row r="318" spans="1:25" ht="48" outlineLevel="6" thickBot="1">
      <c r="A318" s="101" t="s">
        <v>334</v>
      </c>
      <c r="B318" s="94">
        <v>953</v>
      </c>
      <c r="C318" s="95" t="s">
        <v>19</v>
      </c>
      <c r="D318" s="95" t="s">
        <v>276</v>
      </c>
      <c r="E318" s="95" t="s">
        <v>92</v>
      </c>
      <c r="F318" s="95"/>
      <c r="G318" s="165">
        <v>24449.76</v>
      </c>
      <c r="H318" s="55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75"/>
      <c r="Y318" s="59"/>
    </row>
    <row r="319" spans="1:25" ht="63.75" outlineLevel="6" thickBot="1">
      <c r="A319" s="116" t="s">
        <v>277</v>
      </c>
      <c r="B319" s="92">
        <v>953</v>
      </c>
      <c r="C319" s="93" t="s">
        <v>19</v>
      </c>
      <c r="D319" s="93" t="s">
        <v>278</v>
      </c>
      <c r="E319" s="93" t="s">
        <v>5</v>
      </c>
      <c r="F319" s="93"/>
      <c r="G319" s="163">
        <f>G320</f>
        <v>46802</v>
      </c>
      <c r="H319" s="31" t="e">
        <f aca="true" t="shared" si="64" ref="H319:X319">H320+H337+H347+H342</f>
        <v>#REF!</v>
      </c>
      <c r="I319" s="31" t="e">
        <f t="shared" si="64"/>
        <v>#REF!</v>
      </c>
      <c r="J319" s="31" t="e">
        <f t="shared" si="64"/>
        <v>#REF!</v>
      </c>
      <c r="K319" s="31" t="e">
        <f t="shared" si="64"/>
        <v>#REF!</v>
      </c>
      <c r="L319" s="31" t="e">
        <f t="shared" si="64"/>
        <v>#REF!</v>
      </c>
      <c r="M319" s="31" t="e">
        <f t="shared" si="64"/>
        <v>#REF!</v>
      </c>
      <c r="N319" s="31" t="e">
        <f t="shared" si="64"/>
        <v>#REF!</v>
      </c>
      <c r="O319" s="31" t="e">
        <f t="shared" si="64"/>
        <v>#REF!</v>
      </c>
      <c r="P319" s="31" t="e">
        <f t="shared" si="64"/>
        <v>#REF!</v>
      </c>
      <c r="Q319" s="31" t="e">
        <f t="shared" si="64"/>
        <v>#REF!</v>
      </c>
      <c r="R319" s="31" t="e">
        <f t="shared" si="64"/>
        <v>#REF!</v>
      </c>
      <c r="S319" s="31" t="e">
        <f t="shared" si="64"/>
        <v>#REF!</v>
      </c>
      <c r="T319" s="31" t="e">
        <f t="shared" si="64"/>
        <v>#REF!</v>
      </c>
      <c r="U319" s="31" t="e">
        <f t="shared" si="64"/>
        <v>#REF!</v>
      </c>
      <c r="V319" s="31" t="e">
        <f t="shared" si="64"/>
        <v>#REF!</v>
      </c>
      <c r="W319" s="31" t="e">
        <f t="shared" si="64"/>
        <v>#REF!</v>
      </c>
      <c r="X319" s="31" t="e">
        <f t="shared" si="64"/>
        <v>#REF!</v>
      </c>
      <c r="Y319" s="59" t="e">
        <f>X319/G319*100</f>
        <v>#REF!</v>
      </c>
    </row>
    <row r="320" spans="1:25" ht="16.5" outlineLevel="6" thickBot="1">
      <c r="A320" s="5" t="s">
        <v>136</v>
      </c>
      <c r="B320" s="21">
        <v>953</v>
      </c>
      <c r="C320" s="6" t="s">
        <v>19</v>
      </c>
      <c r="D320" s="6" t="s">
        <v>278</v>
      </c>
      <c r="E320" s="6" t="s">
        <v>135</v>
      </c>
      <c r="F320" s="6"/>
      <c r="G320" s="164">
        <f>G321</f>
        <v>46802</v>
      </c>
      <c r="H320" s="32">
        <f aca="true" t="shared" si="65" ref="H320:X320">H321</f>
        <v>0</v>
      </c>
      <c r="I320" s="32">
        <f t="shared" si="65"/>
        <v>0</v>
      </c>
      <c r="J320" s="32">
        <f t="shared" si="65"/>
        <v>0</v>
      </c>
      <c r="K320" s="32">
        <f t="shared" si="65"/>
        <v>0</v>
      </c>
      <c r="L320" s="32">
        <f t="shared" si="65"/>
        <v>0</v>
      </c>
      <c r="M320" s="32">
        <f t="shared" si="65"/>
        <v>0</v>
      </c>
      <c r="N320" s="32">
        <f t="shared" si="65"/>
        <v>0</v>
      </c>
      <c r="O320" s="32">
        <f t="shared" si="65"/>
        <v>0</v>
      </c>
      <c r="P320" s="32">
        <f t="shared" si="65"/>
        <v>0</v>
      </c>
      <c r="Q320" s="32">
        <f t="shared" si="65"/>
        <v>0</v>
      </c>
      <c r="R320" s="32">
        <f t="shared" si="65"/>
        <v>0</v>
      </c>
      <c r="S320" s="32">
        <f t="shared" si="65"/>
        <v>0</v>
      </c>
      <c r="T320" s="32">
        <f t="shared" si="65"/>
        <v>0</v>
      </c>
      <c r="U320" s="32">
        <f t="shared" si="65"/>
        <v>0</v>
      </c>
      <c r="V320" s="32">
        <f t="shared" si="65"/>
        <v>0</v>
      </c>
      <c r="W320" s="32">
        <f t="shared" si="65"/>
        <v>0</v>
      </c>
      <c r="X320" s="70">
        <f t="shared" si="65"/>
        <v>48148.89725</v>
      </c>
      <c r="Y320" s="59">
        <f>X320/G320*100</f>
        <v>102.87786259134226</v>
      </c>
    </row>
    <row r="321" spans="1:25" ht="48" outlineLevel="6" thickBot="1">
      <c r="A321" s="101" t="s">
        <v>334</v>
      </c>
      <c r="B321" s="94">
        <v>953</v>
      </c>
      <c r="C321" s="95" t="s">
        <v>19</v>
      </c>
      <c r="D321" s="95" t="s">
        <v>278</v>
      </c>
      <c r="E321" s="95" t="s">
        <v>92</v>
      </c>
      <c r="F321" s="95"/>
      <c r="G321" s="165">
        <v>46802</v>
      </c>
      <c r="H321" s="34">
        <f aca="true" t="shared" si="66" ref="H321:X321">H328</f>
        <v>0</v>
      </c>
      <c r="I321" s="34">
        <f t="shared" si="66"/>
        <v>0</v>
      </c>
      <c r="J321" s="34">
        <f t="shared" si="66"/>
        <v>0</v>
      </c>
      <c r="K321" s="34">
        <f t="shared" si="66"/>
        <v>0</v>
      </c>
      <c r="L321" s="34">
        <f t="shared" si="66"/>
        <v>0</v>
      </c>
      <c r="M321" s="34">
        <f t="shared" si="66"/>
        <v>0</v>
      </c>
      <c r="N321" s="34">
        <f t="shared" si="66"/>
        <v>0</v>
      </c>
      <c r="O321" s="34">
        <f t="shared" si="66"/>
        <v>0</v>
      </c>
      <c r="P321" s="34">
        <f t="shared" si="66"/>
        <v>0</v>
      </c>
      <c r="Q321" s="34">
        <f t="shared" si="66"/>
        <v>0</v>
      </c>
      <c r="R321" s="34">
        <f t="shared" si="66"/>
        <v>0</v>
      </c>
      <c r="S321" s="34">
        <f t="shared" si="66"/>
        <v>0</v>
      </c>
      <c r="T321" s="34">
        <f t="shared" si="66"/>
        <v>0</v>
      </c>
      <c r="U321" s="34">
        <f t="shared" si="66"/>
        <v>0</v>
      </c>
      <c r="V321" s="34">
        <f t="shared" si="66"/>
        <v>0</v>
      </c>
      <c r="W321" s="34">
        <f t="shared" si="66"/>
        <v>0</v>
      </c>
      <c r="X321" s="68">
        <f t="shared" si="66"/>
        <v>48148.89725</v>
      </c>
      <c r="Y321" s="59">
        <f>X321/G321*100</f>
        <v>102.87786259134226</v>
      </c>
    </row>
    <row r="322" spans="1:25" ht="32.25" outlineLevel="6" thickBot="1">
      <c r="A322" s="127" t="s">
        <v>279</v>
      </c>
      <c r="B322" s="134">
        <v>953</v>
      </c>
      <c r="C322" s="93" t="s">
        <v>19</v>
      </c>
      <c r="D322" s="93" t="s">
        <v>280</v>
      </c>
      <c r="E322" s="93" t="s">
        <v>5</v>
      </c>
      <c r="F322" s="93"/>
      <c r="G322" s="163">
        <f>G323</f>
        <v>360.68</v>
      </c>
      <c r="H322" s="55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82"/>
      <c r="Y322" s="59"/>
    </row>
    <row r="323" spans="1:25" ht="16.5" outlineLevel="6" thickBot="1">
      <c r="A323" s="5" t="s">
        <v>136</v>
      </c>
      <c r="B323" s="21">
        <v>953</v>
      </c>
      <c r="C323" s="6" t="s">
        <v>19</v>
      </c>
      <c r="D323" s="6" t="s">
        <v>280</v>
      </c>
      <c r="E323" s="6" t="s">
        <v>135</v>
      </c>
      <c r="F323" s="6"/>
      <c r="G323" s="164">
        <f>G324</f>
        <v>360.68</v>
      </c>
      <c r="H323" s="55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82"/>
      <c r="Y323" s="59"/>
    </row>
    <row r="324" spans="1:25" ht="16.5" outlineLevel="6" thickBot="1">
      <c r="A324" s="98" t="s">
        <v>90</v>
      </c>
      <c r="B324" s="136">
        <v>953</v>
      </c>
      <c r="C324" s="95" t="s">
        <v>19</v>
      </c>
      <c r="D324" s="95" t="s">
        <v>280</v>
      </c>
      <c r="E324" s="95" t="s">
        <v>91</v>
      </c>
      <c r="F324" s="95"/>
      <c r="G324" s="165">
        <v>360.68</v>
      </c>
      <c r="H324" s="55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82"/>
      <c r="Y324" s="59"/>
    </row>
    <row r="325" spans="1:25" ht="48" outlineLevel="6" thickBot="1">
      <c r="A325" s="137" t="s">
        <v>281</v>
      </c>
      <c r="B325" s="141">
        <v>953</v>
      </c>
      <c r="C325" s="9" t="s">
        <v>19</v>
      </c>
      <c r="D325" s="9" t="s">
        <v>282</v>
      </c>
      <c r="E325" s="9" t="s">
        <v>5</v>
      </c>
      <c r="F325" s="9"/>
      <c r="G325" s="161">
        <f>G326</f>
        <v>26</v>
      </c>
      <c r="H325" s="55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82"/>
      <c r="Y325" s="59"/>
    </row>
    <row r="326" spans="1:25" ht="32.25" outlineLevel="6" thickBot="1">
      <c r="A326" s="127" t="s">
        <v>283</v>
      </c>
      <c r="B326" s="134">
        <v>953</v>
      </c>
      <c r="C326" s="93" t="s">
        <v>19</v>
      </c>
      <c r="D326" s="93" t="s">
        <v>284</v>
      </c>
      <c r="E326" s="93" t="s">
        <v>5</v>
      </c>
      <c r="F326" s="93"/>
      <c r="G326" s="163">
        <f>G327</f>
        <v>26</v>
      </c>
      <c r="H326" s="55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82"/>
      <c r="Y326" s="59"/>
    </row>
    <row r="327" spans="1:25" ht="16.5" outlineLevel="6" thickBot="1">
      <c r="A327" s="5" t="s">
        <v>136</v>
      </c>
      <c r="B327" s="21">
        <v>953</v>
      </c>
      <c r="C327" s="6" t="s">
        <v>19</v>
      </c>
      <c r="D327" s="6" t="s">
        <v>284</v>
      </c>
      <c r="E327" s="6" t="s">
        <v>135</v>
      </c>
      <c r="F327" s="6"/>
      <c r="G327" s="164">
        <f>G328</f>
        <v>26</v>
      </c>
      <c r="H327" s="55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82"/>
      <c r="Y327" s="59"/>
    </row>
    <row r="328" spans="1:25" ht="16.5" outlineLevel="6" thickBot="1">
      <c r="A328" s="98" t="s">
        <v>90</v>
      </c>
      <c r="B328" s="136">
        <v>953</v>
      </c>
      <c r="C328" s="95" t="s">
        <v>19</v>
      </c>
      <c r="D328" s="95" t="s">
        <v>284</v>
      </c>
      <c r="E328" s="95" t="s">
        <v>91</v>
      </c>
      <c r="F328" s="95"/>
      <c r="G328" s="165">
        <v>26</v>
      </c>
      <c r="H328" s="26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44"/>
      <c r="X328" s="65">
        <v>48148.89725</v>
      </c>
      <c r="Y328" s="59">
        <f>X328/G328*100</f>
        <v>185188.06634615385</v>
      </c>
    </row>
    <row r="329" spans="1:25" ht="16.5" outlineLevel="6" thickBot="1">
      <c r="A329" s="126" t="s">
        <v>40</v>
      </c>
      <c r="B329" s="18">
        <v>953</v>
      </c>
      <c r="C329" s="39" t="s">
        <v>20</v>
      </c>
      <c r="D329" s="39" t="s">
        <v>6</v>
      </c>
      <c r="E329" s="39" t="s">
        <v>5</v>
      </c>
      <c r="F329" s="39"/>
      <c r="G329" s="166">
        <f>G334+G330</f>
        <v>289379.09099999996</v>
      </c>
      <c r="H329" s="55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75"/>
      <c r="Y329" s="59"/>
    </row>
    <row r="330" spans="1:25" ht="32.25" outlineLevel="6" thickBot="1">
      <c r="A330" s="114" t="s">
        <v>158</v>
      </c>
      <c r="B330" s="19">
        <v>953</v>
      </c>
      <c r="C330" s="9" t="s">
        <v>20</v>
      </c>
      <c r="D330" s="9" t="s">
        <v>159</v>
      </c>
      <c r="E330" s="9" t="s">
        <v>5</v>
      </c>
      <c r="F330" s="9"/>
      <c r="G330" s="161">
        <f>G331</f>
        <v>22.5</v>
      </c>
      <c r="H330" s="55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75"/>
      <c r="Y330" s="59"/>
    </row>
    <row r="331" spans="1:25" ht="32.25" outlineLevel="6" thickBot="1">
      <c r="A331" s="114" t="s">
        <v>160</v>
      </c>
      <c r="B331" s="19">
        <v>953</v>
      </c>
      <c r="C331" s="9" t="s">
        <v>20</v>
      </c>
      <c r="D331" s="9" t="s">
        <v>161</v>
      </c>
      <c r="E331" s="9" t="s">
        <v>5</v>
      </c>
      <c r="F331" s="9"/>
      <c r="G331" s="161">
        <f>G332</f>
        <v>22.5</v>
      </c>
      <c r="H331" s="55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75"/>
      <c r="Y331" s="59"/>
    </row>
    <row r="332" spans="1:25" ht="32.25" outlineLevel="6" thickBot="1">
      <c r="A332" s="96" t="s">
        <v>172</v>
      </c>
      <c r="B332" s="92">
        <v>953</v>
      </c>
      <c r="C332" s="93" t="s">
        <v>20</v>
      </c>
      <c r="D332" s="93" t="s">
        <v>173</v>
      </c>
      <c r="E332" s="93" t="s">
        <v>5</v>
      </c>
      <c r="F332" s="93"/>
      <c r="G332" s="163">
        <f>G333</f>
        <v>22.5</v>
      </c>
      <c r="H332" s="55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75"/>
      <c r="Y332" s="59"/>
    </row>
    <row r="333" spans="1:25" ht="16.5" outlineLevel="6" thickBot="1">
      <c r="A333" s="5" t="s">
        <v>119</v>
      </c>
      <c r="B333" s="21">
        <v>953</v>
      </c>
      <c r="C333" s="6" t="s">
        <v>20</v>
      </c>
      <c r="D333" s="6" t="s">
        <v>173</v>
      </c>
      <c r="E333" s="6" t="s">
        <v>120</v>
      </c>
      <c r="F333" s="6"/>
      <c r="G333" s="164">
        <v>22.5</v>
      </c>
      <c r="H333" s="55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75"/>
      <c r="Y333" s="59"/>
    </row>
    <row r="334" spans="1:25" ht="16.5" outlineLevel="6" thickBot="1">
      <c r="A334" s="80" t="s">
        <v>272</v>
      </c>
      <c r="B334" s="19">
        <v>953</v>
      </c>
      <c r="C334" s="9" t="s">
        <v>20</v>
      </c>
      <c r="D334" s="9" t="s">
        <v>273</v>
      </c>
      <c r="E334" s="9" t="s">
        <v>5</v>
      </c>
      <c r="F334" s="9"/>
      <c r="G334" s="161">
        <f>G335+G369</f>
        <v>289356.59099999996</v>
      </c>
      <c r="H334" s="55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75"/>
      <c r="Y334" s="59"/>
    </row>
    <row r="335" spans="1:25" ht="32.25" outlineLevel="6" thickBot="1">
      <c r="A335" s="138" t="s">
        <v>285</v>
      </c>
      <c r="B335" s="20">
        <v>953</v>
      </c>
      <c r="C335" s="11" t="s">
        <v>20</v>
      </c>
      <c r="D335" s="11" t="s">
        <v>286</v>
      </c>
      <c r="E335" s="11" t="s">
        <v>5</v>
      </c>
      <c r="F335" s="11"/>
      <c r="G335" s="162">
        <f>G336+G345+G351+G356+G348+G364</f>
        <v>270596.69099999993</v>
      </c>
      <c r="H335" s="55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75"/>
      <c r="Y335" s="59"/>
    </row>
    <row r="336" spans="1:25" ht="32.25" outlineLevel="6" thickBot="1">
      <c r="A336" s="96" t="s">
        <v>174</v>
      </c>
      <c r="B336" s="92">
        <v>953</v>
      </c>
      <c r="C336" s="93" t="s">
        <v>20</v>
      </c>
      <c r="D336" s="93" t="s">
        <v>287</v>
      </c>
      <c r="E336" s="93" t="s">
        <v>5</v>
      </c>
      <c r="F336" s="93"/>
      <c r="G336" s="163">
        <f>G337+G339+G342</f>
        <v>40096.82</v>
      </c>
      <c r="H336" s="55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75"/>
      <c r="Y336" s="59"/>
    </row>
    <row r="337" spans="1:25" ht="17.25" customHeight="1" outlineLevel="6" thickBot="1">
      <c r="A337" s="5" t="s">
        <v>122</v>
      </c>
      <c r="B337" s="21">
        <v>953</v>
      </c>
      <c r="C337" s="6" t="s">
        <v>20</v>
      </c>
      <c r="D337" s="6" t="s">
        <v>287</v>
      </c>
      <c r="E337" s="6" t="s">
        <v>121</v>
      </c>
      <c r="F337" s="6"/>
      <c r="G337" s="164">
        <f>G338</f>
        <v>20112.21</v>
      </c>
      <c r="H337" s="32">
        <f aca="true" t="shared" si="67" ref="H337:X337">H338</f>
        <v>0</v>
      </c>
      <c r="I337" s="32">
        <f t="shared" si="67"/>
        <v>0</v>
      </c>
      <c r="J337" s="32">
        <f t="shared" si="67"/>
        <v>0</v>
      </c>
      <c r="K337" s="32">
        <f t="shared" si="67"/>
        <v>0</v>
      </c>
      <c r="L337" s="32">
        <f t="shared" si="67"/>
        <v>0</v>
      </c>
      <c r="M337" s="32">
        <f t="shared" si="67"/>
        <v>0</v>
      </c>
      <c r="N337" s="32">
        <f t="shared" si="67"/>
        <v>0</v>
      </c>
      <c r="O337" s="32">
        <f t="shared" si="67"/>
        <v>0</v>
      </c>
      <c r="P337" s="32">
        <f t="shared" si="67"/>
        <v>0</v>
      </c>
      <c r="Q337" s="32">
        <f t="shared" si="67"/>
        <v>0</v>
      </c>
      <c r="R337" s="32">
        <f t="shared" si="67"/>
        <v>0</v>
      </c>
      <c r="S337" s="32">
        <f t="shared" si="67"/>
        <v>0</v>
      </c>
      <c r="T337" s="32">
        <f t="shared" si="67"/>
        <v>0</v>
      </c>
      <c r="U337" s="32">
        <f t="shared" si="67"/>
        <v>0</v>
      </c>
      <c r="V337" s="32">
        <f t="shared" si="67"/>
        <v>0</v>
      </c>
      <c r="W337" s="32">
        <f t="shared" si="67"/>
        <v>0</v>
      </c>
      <c r="X337" s="67">
        <f t="shared" si="67"/>
        <v>19460.04851</v>
      </c>
      <c r="Y337" s="59">
        <f>X337/G337*100</f>
        <v>96.75738524011037</v>
      </c>
    </row>
    <row r="338" spans="1:25" ht="16.5" outlineLevel="6" thickBot="1">
      <c r="A338" s="90" t="s">
        <v>99</v>
      </c>
      <c r="B338" s="94">
        <v>953</v>
      </c>
      <c r="C338" s="95" t="s">
        <v>20</v>
      </c>
      <c r="D338" s="95" t="s">
        <v>287</v>
      </c>
      <c r="E338" s="95" t="s">
        <v>123</v>
      </c>
      <c r="F338" s="95"/>
      <c r="G338" s="165">
        <v>20112.21</v>
      </c>
      <c r="H338" s="34">
        <f aca="true" t="shared" si="68" ref="H338:X338">H340</f>
        <v>0</v>
      </c>
      <c r="I338" s="34">
        <f t="shared" si="68"/>
        <v>0</v>
      </c>
      <c r="J338" s="34">
        <f t="shared" si="68"/>
        <v>0</v>
      </c>
      <c r="K338" s="34">
        <f t="shared" si="68"/>
        <v>0</v>
      </c>
      <c r="L338" s="34">
        <f t="shared" si="68"/>
        <v>0</v>
      </c>
      <c r="M338" s="34">
        <f t="shared" si="68"/>
        <v>0</v>
      </c>
      <c r="N338" s="34">
        <f t="shared" si="68"/>
        <v>0</v>
      </c>
      <c r="O338" s="34">
        <f t="shared" si="68"/>
        <v>0</v>
      </c>
      <c r="P338" s="34">
        <f t="shared" si="68"/>
        <v>0</v>
      </c>
      <c r="Q338" s="34">
        <f t="shared" si="68"/>
        <v>0</v>
      </c>
      <c r="R338" s="34">
        <f t="shared" si="68"/>
        <v>0</v>
      </c>
      <c r="S338" s="34">
        <f t="shared" si="68"/>
        <v>0</v>
      </c>
      <c r="T338" s="34">
        <f t="shared" si="68"/>
        <v>0</v>
      </c>
      <c r="U338" s="34">
        <f t="shared" si="68"/>
        <v>0</v>
      </c>
      <c r="V338" s="34">
        <f t="shared" si="68"/>
        <v>0</v>
      </c>
      <c r="W338" s="34">
        <f t="shared" si="68"/>
        <v>0</v>
      </c>
      <c r="X338" s="68">
        <f t="shared" si="68"/>
        <v>19460.04851</v>
      </c>
      <c r="Y338" s="59">
        <f>X338/G338*100</f>
        <v>96.75738524011037</v>
      </c>
    </row>
    <row r="339" spans="1:25" ht="32.25" outlineLevel="6" thickBot="1">
      <c r="A339" s="5" t="s">
        <v>107</v>
      </c>
      <c r="B339" s="21">
        <v>953</v>
      </c>
      <c r="C339" s="6" t="s">
        <v>20</v>
      </c>
      <c r="D339" s="6" t="s">
        <v>287</v>
      </c>
      <c r="E339" s="6" t="s">
        <v>101</v>
      </c>
      <c r="F339" s="6"/>
      <c r="G339" s="164">
        <f>G340+G341</f>
        <v>17772.61</v>
      </c>
      <c r="H339" s="55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82"/>
      <c r="Y339" s="59"/>
    </row>
    <row r="340" spans="1:25" ht="32.25" outlineLevel="6" thickBot="1">
      <c r="A340" s="90" t="s">
        <v>108</v>
      </c>
      <c r="B340" s="94">
        <v>953</v>
      </c>
      <c r="C340" s="95" t="s">
        <v>20</v>
      </c>
      <c r="D340" s="95" t="s">
        <v>287</v>
      </c>
      <c r="E340" s="95" t="s">
        <v>102</v>
      </c>
      <c r="F340" s="95"/>
      <c r="G340" s="165">
        <v>0</v>
      </c>
      <c r="H340" s="26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44"/>
      <c r="X340" s="65">
        <v>19460.04851</v>
      </c>
      <c r="Y340" s="59" t="e">
        <f>X340/G340*100</f>
        <v>#DIV/0!</v>
      </c>
    </row>
    <row r="341" spans="1:25" ht="32.25" outlineLevel="6" thickBot="1">
      <c r="A341" s="90" t="s">
        <v>109</v>
      </c>
      <c r="B341" s="94">
        <v>953</v>
      </c>
      <c r="C341" s="95" t="s">
        <v>20</v>
      </c>
      <c r="D341" s="95" t="s">
        <v>287</v>
      </c>
      <c r="E341" s="95" t="s">
        <v>103</v>
      </c>
      <c r="F341" s="95"/>
      <c r="G341" s="165">
        <v>17772.61</v>
      </c>
      <c r="H341" s="55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75"/>
      <c r="Y341" s="59"/>
    </row>
    <row r="342" spans="1:25" ht="16.5" outlineLevel="6" thickBot="1">
      <c r="A342" s="5" t="s">
        <v>110</v>
      </c>
      <c r="B342" s="21">
        <v>953</v>
      </c>
      <c r="C342" s="6" t="s">
        <v>20</v>
      </c>
      <c r="D342" s="6" t="s">
        <v>287</v>
      </c>
      <c r="E342" s="6" t="s">
        <v>104</v>
      </c>
      <c r="F342" s="6"/>
      <c r="G342" s="164">
        <f>G343+G344</f>
        <v>2212</v>
      </c>
      <c r="H342" s="31">
        <f aca="true" t="shared" si="69" ref="H342:X342">H343</f>
        <v>0</v>
      </c>
      <c r="I342" s="31">
        <f t="shared" si="69"/>
        <v>0</v>
      </c>
      <c r="J342" s="31">
        <f t="shared" si="69"/>
        <v>0</v>
      </c>
      <c r="K342" s="31">
        <f t="shared" si="69"/>
        <v>0</v>
      </c>
      <c r="L342" s="31">
        <f t="shared" si="69"/>
        <v>0</v>
      </c>
      <c r="M342" s="31">
        <f t="shared" si="69"/>
        <v>0</v>
      </c>
      <c r="N342" s="31">
        <f t="shared" si="69"/>
        <v>0</v>
      </c>
      <c r="O342" s="31">
        <f t="shared" si="69"/>
        <v>0</v>
      </c>
      <c r="P342" s="31">
        <f t="shared" si="69"/>
        <v>0</v>
      </c>
      <c r="Q342" s="31">
        <f t="shared" si="69"/>
        <v>0</v>
      </c>
      <c r="R342" s="31">
        <f t="shared" si="69"/>
        <v>0</v>
      </c>
      <c r="S342" s="31">
        <f t="shared" si="69"/>
        <v>0</v>
      </c>
      <c r="T342" s="31">
        <f t="shared" si="69"/>
        <v>0</v>
      </c>
      <c r="U342" s="31">
        <f t="shared" si="69"/>
        <v>0</v>
      </c>
      <c r="V342" s="31">
        <f t="shared" si="69"/>
        <v>0</v>
      </c>
      <c r="W342" s="31">
        <f t="shared" si="69"/>
        <v>0</v>
      </c>
      <c r="X342" s="31">
        <f t="shared" si="69"/>
        <v>0</v>
      </c>
      <c r="Y342" s="59">
        <v>0</v>
      </c>
    </row>
    <row r="343" spans="1:25" ht="32.25" outlineLevel="6" thickBot="1">
      <c r="A343" s="90" t="s">
        <v>111</v>
      </c>
      <c r="B343" s="94">
        <v>953</v>
      </c>
      <c r="C343" s="95" t="s">
        <v>20</v>
      </c>
      <c r="D343" s="95" t="s">
        <v>287</v>
      </c>
      <c r="E343" s="95" t="s">
        <v>105</v>
      </c>
      <c r="F343" s="95"/>
      <c r="G343" s="165">
        <v>1850</v>
      </c>
      <c r="H343" s="34">
        <f aca="true" t="shared" si="70" ref="H343:X343">H346</f>
        <v>0</v>
      </c>
      <c r="I343" s="34">
        <f t="shared" si="70"/>
        <v>0</v>
      </c>
      <c r="J343" s="34">
        <f t="shared" si="70"/>
        <v>0</v>
      </c>
      <c r="K343" s="34">
        <f t="shared" si="70"/>
        <v>0</v>
      </c>
      <c r="L343" s="34">
        <f t="shared" si="70"/>
        <v>0</v>
      </c>
      <c r="M343" s="34">
        <f t="shared" si="70"/>
        <v>0</v>
      </c>
      <c r="N343" s="34">
        <f t="shared" si="70"/>
        <v>0</v>
      </c>
      <c r="O343" s="34">
        <f t="shared" si="70"/>
        <v>0</v>
      </c>
      <c r="P343" s="34">
        <f t="shared" si="70"/>
        <v>0</v>
      </c>
      <c r="Q343" s="34">
        <f t="shared" si="70"/>
        <v>0</v>
      </c>
      <c r="R343" s="34">
        <f t="shared" si="70"/>
        <v>0</v>
      </c>
      <c r="S343" s="34">
        <f t="shared" si="70"/>
        <v>0</v>
      </c>
      <c r="T343" s="34">
        <f t="shared" si="70"/>
        <v>0</v>
      </c>
      <c r="U343" s="34">
        <f t="shared" si="70"/>
        <v>0</v>
      </c>
      <c r="V343" s="34">
        <f t="shared" si="70"/>
        <v>0</v>
      </c>
      <c r="W343" s="34">
        <f t="shared" si="70"/>
        <v>0</v>
      </c>
      <c r="X343" s="34">
        <f t="shared" si="70"/>
        <v>0</v>
      </c>
      <c r="Y343" s="59">
        <v>0</v>
      </c>
    </row>
    <row r="344" spans="1:25" ht="16.5" outlineLevel="6" thickBot="1">
      <c r="A344" s="90" t="s">
        <v>112</v>
      </c>
      <c r="B344" s="94">
        <v>953</v>
      </c>
      <c r="C344" s="95" t="s">
        <v>20</v>
      </c>
      <c r="D344" s="95" t="s">
        <v>287</v>
      </c>
      <c r="E344" s="95" t="s">
        <v>106</v>
      </c>
      <c r="F344" s="95"/>
      <c r="G344" s="165">
        <v>362</v>
      </c>
      <c r="H344" s="55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55"/>
      <c r="Y344" s="59"/>
    </row>
    <row r="345" spans="1:25" ht="32.25" outlineLevel="6" thickBot="1">
      <c r="A345" s="96" t="s">
        <v>216</v>
      </c>
      <c r="B345" s="92">
        <v>953</v>
      </c>
      <c r="C345" s="93" t="s">
        <v>20</v>
      </c>
      <c r="D345" s="93" t="s">
        <v>288</v>
      </c>
      <c r="E345" s="93" t="s">
        <v>5</v>
      </c>
      <c r="F345" s="93"/>
      <c r="G345" s="163">
        <f>G346</f>
        <v>20394.6</v>
      </c>
      <c r="H345" s="55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55"/>
      <c r="Y345" s="59"/>
    </row>
    <row r="346" spans="1:25" ht="16.5" outlineLevel="6" thickBot="1">
      <c r="A346" s="5" t="s">
        <v>136</v>
      </c>
      <c r="B346" s="21">
        <v>953</v>
      </c>
      <c r="C346" s="6" t="s">
        <v>20</v>
      </c>
      <c r="D346" s="6" t="s">
        <v>288</v>
      </c>
      <c r="E346" s="6" t="s">
        <v>135</v>
      </c>
      <c r="F346" s="6"/>
      <c r="G346" s="164">
        <f>G347</f>
        <v>20394.6</v>
      </c>
      <c r="H346" s="55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75">
        <v>0</v>
      </c>
      <c r="Y346" s="59">
        <v>0</v>
      </c>
    </row>
    <row r="347" spans="1:25" ht="48" outlineLevel="6" thickBot="1">
      <c r="A347" s="101" t="s">
        <v>334</v>
      </c>
      <c r="B347" s="94">
        <v>953</v>
      </c>
      <c r="C347" s="95" t="s">
        <v>20</v>
      </c>
      <c r="D347" s="95" t="s">
        <v>288</v>
      </c>
      <c r="E347" s="95" t="s">
        <v>92</v>
      </c>
      <c r="F347" s="95"/>
      <c r="G347" s="165">
        <v>20394.6</v>
      </c>
      <c r="H347" s="31" t="e">
        <f>H351+#REF!+#REF!+H363+H373+#REF!</f>
        <v>#REF!</v>
      </c>
      <c r="I347" s="31" t="e">
        <f>I351+#REF!+#REF!+I363+I373+#REF!</f>
        <v>#REF!</v>
      </c>
      <c r="J347" s="31" t="e">
        <f>J351+#REF!+#REF!+J363+J373+#REF!</f>
        <v>#REF!</v>
      </c>
      <c r="K347" s="31" t="e">
        <f>K351+#REF!+#REF!+K363+K373+#REF!</f>
        <v>#REF!</v>
      </c>
      <c r="L347" s="31" t="e">
        <f>L351+#REF!+#REF!+L363+L373+#REF!</f>
        <v>#REF!</v>
      </c>
      <c r="M347" s="31" t="e">
        <f>M351+#REF!+#REF!+M363+M373+#REF!</f>
        <v>#REF!</v>
      </c>
      <c r="N347" s="31" t="e">
        <f>N351+#REF!+#REF!+N363+N373+#REF!</f>
        <v>#REF!</v>
      </c>
      <c r="O347" s="31" t="e">
        <f>O351+#REF!+#REF!+O363+O373+#REF!</f>
        <v>#REF!</v>
      </c>
      <c r="P347" s="31" t="e">
        <f>P351+#REF!+#REF!+P363+P373+#REF!</f>
        <v>#REF!</v>
      </c>
      <c r="Q347" s="31" t="e">
        <f>Q351+#REF!+#REF!+Q363+Q373+#REF!</f>
        <v>#REF!</v>
      </c>
      <c r="R347" s="31" t="e">
        <f>R351+#REF!+#REF!+R363+R373+#REF!</f>
        <v>#REF!</v>
      </c>
      <c r="S347" s="31" t="e">
        <f>S351+#REF!+#REF!+S363+S373+#REF!</f>
        <v>#REF!</v>
      </c>
      <c r="T347" s="31" t="e">
        <f>T351+#REF!+#REF!+T363+T373+#REF!</f>
        <v>#REF!</v>
      </c>
      <c r="U347" s="31" t="e">
        <f>U351+#REF!+#REF!+U363+U373+#REF!</f>
        <v>#REF!</v>
      </c>
      <c r="V347" s="31" t="e">
        <f>V351+#REF!+#REF!+V363+V373+#REF!</f>
        <v>#REF!</v>
      </c>
      <c r="W347" s="31" t="e">
        <f>W351+#REF!+#REF!+W363+W373+#REF!</f>
        <v>#REF!</v>
      </c>
      <c r="X347" s="69" t="e">
        <f>X351+#REF!+#REF!+X363+X373+#REF!</f>
        <v>#REF!</v>
      </c>
      <c r="Y347" s="59" t="e">
        <f>X347/G347*100</f>
        <v>#REF!</v>
      </c>
    </row>
    <row r="348" spans="1:25" ht="32.25" outlineLevel="6" thickBot="1">
      <c r="A348" s="127" t="s">
        <v>328</v>
      </c>
      <c r="B348" s="92">
        <v>953</v>
      </c>
      <c r="C348" s="93" t="s">
        <v>20</v>
      </c>
      <c r="D348" s="93" t="s">
        <v>329</v>
      </c>
      <c r="E348" s="93" t="s">
        <v>5</v>
      </c>
      <c r="F348" s="93"/>
      <c r="G348" s="163">
        <f>G349</f>
        <v>96.23</v>
      </c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69"/>
      <c r="Y348" s="59"/>
    </row>
    <row r="349" spans="1:25" ht="16.5" outlineLevel="6" thickBot="1">
      <c r="A349" s="5" t="s">
        <v>136</v>
      </c>
      <c r="B349" s="21">
        <v>953</v>
      </c>
      <c r="C349" s="6" t="s">
        <v>20</v>
      </c>
      <c r="D349" s="6" t="s">
        <v>329</v>
      </c>
      <c r="E349" s="6" t="s">
        <v>135</v>
      </c>
      <c r="F349" s="6"/>
      <c r="G349" s="164">
        <f>G350</f>
        <v>96.23</v>
      </c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69"/>
      <c r="Y349" s="59"/>
    </row>
    <row r="350" spans="1:25" ht="16.5" outlineLevel="6" thickBot="1">
      <c r="A350" s="98" t="s">
        <v>90</v>
      </c>
      <c r="B350" s="94">
        <v>953</v>
      </c>
      <c r="C350" s="95" t="s">
        <v>20</v>
      </c>
      <c r="D350" s="95" t="s">
        <v>329</v>
      </c>
      <c r="E350" s="95" t="s">
        <v>91</v>
      </c>
      <c r="F350" s="95"/>
      <c r="G350" s="165">
        <v>96.23</v>
      </c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69"/>
      <c r="Y350" s="59"/>
    </row>
    <row r="351" spans="1:25" ht="34.5" customHeight="1" outlineLevel="6" thickBot="1">
      <c r="A351" s="139" t="s">
        <v>289</v>
      </c>
      <c r="B351" s="108">
        <v>953</v>
      </c>
      <c r="C351" s="93" t="s">
        <v>20</v>
      </c>
      <c r="D351" s="93" t="s">
        <v>290</v>
      </c>
      <c r="E351" s="93" t="s">
        <v>5</v>
      </c>
      <c r="F351" s="93"/>
      <c r="G351" s="163">
        <f>G352+G354</f>
        <v>5691</v>
      </c>
      <c r="H351" s="32">
        <f aca="true" t="shared" si="71" ref="H351:X351">H359</f>
        <v>0</v>
      </c>
      <c r="I351" s="32">
        <f t="shared" si="71"/>
        <v>0</v>
      </c>
      <c r="J351" s="32">
        <f t="shared" si="71"/>
        <v>0</v>
      </c>
      <c r="K351" s="32">
        <f t="shared" si="71"/>
        <v>0</v>
      </c>
      <c r="L351" s="32">
        <f t="shared" si="71"/>
        <v>0</v>
      </c>
      <c r="M351" s="32">
        <f t="shared" si="71"/>
        <v>0</v>
      </c>
      <c r="N351" s="32">
        <f t="shared" si="71"/>
        <v>0</v>
      </c>
      <c r="O351" s="32">
        <f t="shared" si="71"/>
        <v>0</v>
      </c>
      <c r="P351" s="32">
        <f t="shared" si="71"/>
        <v>0</v>
      </c>
      <c r="Q351" s="32">
        <f t="shared" si="71"/>
        <v>0</v>
      </c>
      <c r="R351" s="32">
        <f t="shared" si="71"/>
        <v>0</v>
      </c>
      <c r="S351" s="32">
        <f t="shared" si="71"/>
        <v>0</v>
      </c>
      <c r="T351" s="32">
        <f t="shared" si="71"/>
        <v>0</v>
      </c>
      <c r="U351" s="32">
        <f t="shared" si="71"/>
        <v>0</v>
      </c>
      <c r="V351" s="32">
        <f t="shared" si="71"/>
        <v>0</v>
      </c>
      <c r="W351" s="32">
        <f t="shared" si="71"/>
        <v>0</v>
      </c>
      <c r="X351" s="70">
        <f t="shared" si="71"/>
        <v>2744.868</v>
      </c>
      <c r="Y351" s="59">
        <f>X351/G351*100</f>
        <v>48.231734317343175</v>
      </c>
    </row>
    <row r="352" spans="1:25" ht="34.5" customHeight="1" outlineLevel="6" thickBot="1">
      <c r="A352" s="5" t="s">
        <v>107</v>
      </c>
      <c r="B352" s="21">
        <v>953</v>
      </c>
      <c r="C352" s="6" t="s">
        <v>20</v>
      </c>
      <c r="D352" s="6" t="s">
        <v>290</v>
      </c>
      <c r="E352" s="6" t="s">
        <v>101</v>
      </c>
      <c r="F352" s="6"/>
      <c r="G352" s="164">
        <f>G353</f>
        <v>2468.04</v>
      </c>
      <c r="H352" s="85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7"/>
      <c r="Y352" s="59"/>
    </row>
    <row r="353" spans="1:25" ht="35.25" customHeight="1" outlineLevel="6" thickBot="1">
      <c r="A353" s="90" t="s">
        <v>109</v>
      </c>
      <c r="B353" s="94">
        <v>953</v>
      </c>
      <c r="C353" s="95" t="s">
        <v>20</v>
      </c>
      <c r="D353" s="95" t="s">
        <v>290</v>
      </c>
      <c r="E353" s="95" t="s">
        <v>103</v>
      </c>
      <c r="F353" s="95"/>
      <c r="G353" s="165">
        <v>2468.04</v>
      </c>
      <c r="H353" s="85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7"/>
      <c r="Y353" s="59"/>
    </row>
    <row r="354" spans="1:25" ht="21" customHeight="1" outlineLevel="6" thickBot="1">
      <c r="A354" s="5" t="s">
        <v>136</v>
      </c>
      <c r="B354" s="21">
        <v>953</v>
      </c>
      <c r="C354" s="6" t="s">
        <v>20</v>
      </c>
      <c r="D354" s="6" t="s">
        <v>290</v>
      </c>
      <c r="E354" s="6" t="s">
        <v>135</v>
      </c>
      <c r="F354" s="6"/>
      <c r="G354" s="164">
        <f>G355</f>
        <v>3222.96</v>
      </c>
      <c r="H354" s="85"/>
      <c r="I354" s="86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7"/>
      <c r="Y354" s="59"/>
    </row>
    <row r="355" spans="1:25" ht="48.75" customHeight="1" outlineLevel="6" thickBot="1">
      <c r="A355" s="101" t="s">
        <v>334</v>
      </c>
      <c r="B355" s="94">
        <v>953</v>
      </c>
      <c r="C355" s="95" t="s">
        <v>20</v>
      </c>
      <c r="D355" s="95" t="s">
        <v>290</v>
      </c>
      <c r="E355" s="95" t="s">
        <v>92</v>
      </c>
      <c r="F355" s="95"/>
      <c r="G355" s="165">
        <v>3222.96</v>
      </c>
      <c r="H355" s="85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7"/>
      <c r="Y355" s="59"/>
    </row>
    <row r="356" spans="1:25" ht="23.25" customHeight="1" outlineLevel="6" thickBot="1">
      <c r="A356" s="140" t="s">
        <v>291</v>
      </c>
      <c r="B356" s="142">
        <v>953</v>
      </c>
      <c r="C356" s="109" t="s">
        <v>20</v>
      </c>
      <c r="D356" s="109" t="s">
        <v>292</v>
      </c>
      <c r="E356" s="109" t="s">
        <v>5</v>
      </c>
      <c r="F356" s="109"/>
      <c r="G356" s="167">
        <f>G357+G359+G362</f>
        <v>203781.59999999998</v>
      </c>
      <c r="H356" s="85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7"/>
      <c r="Y356" s="59"/>
    </row>
    <row r="357" spans="1:25" ht="18.75" customHeight="1" outlineLevel="6" thickBot="1">
      <c r="A357" s="5" t="s">
        <v>122</v>
      </c>
      <c r="B357" s="21">
        <v>953</v>
      </c>
      <c r="C357" s="6" t="s">
        <v>20</v>
      </c>
      <c r="D357" s="6" t="s">
        <v>292</v>
      </c>
      <c r="E357" s="6" t="s">
        <v>121</v>
      </c>
      <c r="F357" s="6"/>
      <c r="G357" s="164">
        <f>G358</f>
        <v>110398.76</v>
      </c>
      <c r="H357" s="85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7"/>
      <c r="Y357" s="59"/>
    </row>
    <row r="358" spans="1:25" ht="19.5" customHeight="1" outlineLevel="6" thickBot="1">
      <c r="A358" s="90" t="s">
        <v>99</v>
      </c>
      <c r="B358" s="94">
        <v>953</v>
      </c>
      <c r="C358" s="95" t="s">
        <v>20</v>
      </c>
      <c r="D358" s="95" t="s">
        <v>292</v>
      </c>
      <c r="E358" s="95" t="s">
        <v>123</v>
      </c>
      <c r="F358" s="95"/>
      <c r="G358" s="165">
        <v>110398.76</v>
      </c>
      <c r="H358" s="85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7"/>
      <c r="Y358" s="59"/>
    </row>
    <row r="359" spans="1:25" ht="20.25" customHeight="1" outlineLevel="6" thickBot="1">
      <c r="A359" s="5" t="s">
        <v>107</v>
      </c>
      <c r="B359" s="21">
        <v>953</v>
      </c>
      <c r="C359" s="6" t="s">
        <v>20</v>
      </c>
      <c r="D359" s="6" t="s">
        <v>292</v>
      </c>
      <c r="E359" s="6" t="s">
        <v>101</v>
      </c>
      <c r="F359" s="6"/>
      <c r="G359" s="164">
        <f>G361+G360</f>
        <v>5293.7</v>
      </c>
      <c r="H359" s="55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75">
        <v>2744.868</v>
      </c>
      <c r="Y359" s="59">
        <f>X359/G359*100</f>
        <v>51.851597181555434</v>
      </c>
    </row>
    <row r="360" spans="1:25" ht="32.25" outlineLevel="6" thickBot="1">
      <c r="A360" s="90" t="s">
        <v>108</v>
      </c>
      <c r="B360" s="94">
        <v>953</v>
      </c>
      <c r="C360" s="95" t="s">
        <v>20</v>
      </c>
      <c r="D360" s="95" t="s">
        <v>292</v>
      </c>
      <c r="E360" s="95" t="s">
        <v>102</v>
      </c>
      <c r="F360" s="95"/>
      <c r="G360" s="165">
        <v>0</v>
      </c>
      <c r="H360" s="55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75"/>
      <c r="Y360" s="59"/>
    </row>
    <row r="361" spans="1:25" ht="32.25" outlineLevel="6" thickBot="1">
      <c r="A361" s="90" t="s">
        <v>109</v>
      </c>
      <c r="B361" s="94">
        <v>953</v>
      </c>
      <c r="C361" s="95" t="s">
        <v>20</v>
      </c>
      <c r="D361" s="95" t="s">
        <v>292</v>
      </c>
      <c r="E361" s="95" t="s">
        <v>103</v>
      </c>
      <c r="F361" s="95"/>
      <c r="G361" s="165">
        <v>5293.7</v>
      </c>
      <c r="H361" s="55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75"/>
      <c r="Y361" s="59"/>
    </row>
    <row r="362" spans="1:25" ht="16.5" outlineLevel="6" thickBot="1">
      <c r="A362" s="5" t="s">
        <v>136</v>
      </c>
      <c r="B362" s="21">
        <v>953</v>
      </c>
      <c r="C362" s="6" t="s">
        <v>20</v>
      </c>
      <c r="D362" s="6" t="s">
        <v>292</v>
      </c>
      <c r="E362" s="6" t="s">
        <v>135</v>
      </c>
      <c r="F362" s="6"/>
      <c r="G362" s="164">
        <f>G363</f>
        <v>88089.14</v>
      </c>
      <c r="H362" s="55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75"/>
      <c r="Y362" s="59"/>
    </row>
    <row r="363" spans="1:25" ht="48" outlineLevel="6" thickBot="1">
      <c r="A363" s="101" t="s">
        <v>334</v>
      </c>
      <c r="B363" s="94">
        <v>953</v>
      </c>
      <c r="C363" s="95" t="s">
        <v>20</v>
      </c>
      <c r="D363" s="95" t="s">
        <v>292</v>
      </c>
      <c r="E363" s="95" t="s">
        <v>92</v>
      </c>
      <c r="F363" s="95"/>
      <c r="G363" s="165">
        <v>88089.14</v>
      </c>
      <c r="H363" s="32">
        <f aca="true" t="shared" si="72" ref="H363:X363">H369</f>
        <v>0</v>
      </c>
      <c r="I363" s="32">
        <f t="shared" si="72"/>
        <v>0</v>
      </c>
      <c r="J363" s="32">
        <f t="shared" si="72"/>
        <v>0</v>
      </c>
      <c r="K363" s="32">
        <f t="shared" si="72"/>
        <v>0</v>
      </c>
      <c r="L363" s="32">
        <f t="shared" si="72"/>
        <v>0</v>
      </c>
      <c r="M363" s="32">
        <f t="shared" si="72"/>
        <v>0</v>
      </c>
      <c r="N363" s="32">
        <f t="shared" si="72"/>
        <v>0</v>
      </c>
      <c r="O363" s="32">
        <f t="shared" si="72"/>
        <v>0</v>
      </c>
      <c r="P363" s="32">
        <f t="shared" si="72"/>
        <v>0</v>
      </c>
      <c r="Q363" s="32">
        <f t="shared" si="72"/>
        <v>0</v>
      </c>
      <c r="R363" s="32">
        <f t="shared" si="72"/>
        <v>0</v>
      </c>
      <c r="S363" s="32">
        <f t="shared" si="72"/>
        <v>0</v>
      </c>
      <c r="T363" s="32">
        <f t="shared" si="72"/>
        <v>0</v>
      </c>
      <c r="U363" s="32">
        <f t="shared" si="72"/>
        <v>0</v>
      </c>
      <c r="V363" s="32">
        <f t="shared" si="72"/>
        <v>0</v>
      </c>
      <c r="W363" s="32">
        <f t="shared" si="72"/>
        <v>0</v>
      </c>
      <c r="X363" s="67">
        <f t="shared" si="72"/>
        <v>3215.05065</v>
      </c>
      <c r="Y363" s="59">
        <f>X363/G363*100</f>
        <v>3.6497695970241057</v>
      </c>
    </row>
    <row r="364" spans="1:25" ht="63.75" outlineLevel="6" thickBot="1">
      <c r="A364" s="116" t="s">
        <v>343</v>
      </c>
      <c r="B364" s="92">
        <v>953</v>
      </c>
      <c r="C364" s="93" t="s">
        <v>20</v>
      </c>
      <c r="D364" s="93" t="s">
        <v>344</v>
      </c>
      <c r="E364" s="93" t="s">
        <v>5</v>
      </c>
      <c r="F364" s="93"/>
      <c r="G364" s="163">
        <f>G365+G367</f>
        <v>536.441</v>
      </c>
      <c r="H364" s="85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158"/>
      <c r="Y364" s="59"/>
    </row>
    <row r="365" spans="1:25" ht="32.25" outlineLevel="6" thickBot="1">
      <c r="A365" s="5" t="s">
        <v>107</v>
      </c>
      <c r="B365" s="21">
        <v>953</v>
      </c>
      <c r="C365" s="6" t="s">
        <v>20</v>
      </c>
      <c r="D365" s="6" t="s">
        <v>344</v>
      </c>
      <c r="E365" s="6" t="s">
        <v>101</v>
      </c>
      <c r="F365" s="6"/>
      <c r="G365" s="164">
        <f>G366</f>
        <v>440.169</v>
      </c>
      <c r="H365" s="85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158"/>
      <c r="Y365" s="59"/>
    </row>
    <row r="366" spans="1:25" ht="32.25" outlineLevel="6" thickBot="1">
      <c r="A366" s="90" t="s">
        <v>109</v>
      </c>
      <c r="B366" s="94">
        <v>953</v>
      </c>
      <c r="C366" s="95" t="s">
        <v>20</v>
      </c>
      <c r="D366" s="95" t="s">
        <v>344</v>
      </c>
      <c r="E366" s="95" t="s">
        <v>103</v>
      </c>
      <c r="F366" s="95"/>
      <c r="G366" s="165">
        <v>440.169</v>
      </c>
      <c r="H366" s="85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158"/>
      <c r="Y366" s="59"/>
    </row>
    <row r="367" spans="1:25" ht="16.5" outlineLevel="6" thickBot="1">
      <c r="A367" s="5" t="s">
        <v>136</v>
      </c>
      <c r="B367" s="21">
        <v>953</v>
      </c>
      <c r="C367" s="6" t="s">
        <v>20</v>
      </c>
      <c r="D367" s="6" t="s">
        <v>344</v>
      </c>
      <c r="E367" s="6" t="s">
        <v>135</v>
      </c>
      <c r="F367" s="6"/>
      <c r="G367" s="164">
        <f>G368</f>
        <v>96.272</v>
      </c>
      <c r="H367" s="85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158"/>
      <c r="Y367" s="59"/>
    </row>
    <row r="368" spans="1:25" ht="48" outlineLevel="6" thickBot="1">
      <c r="A368" s="101" t="s">
        <v>334</v>
      </c>
      <c r="B368" s="94">
        <v>953</v>
      </c>
      <c r="C368" s="95" t="s">
        <v>20</v>
      </c>
      <c r="D368" s="95" t="s">
        <v>344</v>
      </c>
      <c r="E368" s="95" t="s">
        <v>92</v>
      </c>
      <c r="F368" s="95"/>
      <c r="G368" s="165">
        <v>96.272</v>
      </c>
      <c r="H368" s="85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158"/>
      <c r="Y368" s="59"/>
    </row>
    <row r="369" spans="1:25" ht="32.25" outlineLevel="6" thickBot="1">
      <c r="A369" s="13" t="s">
        <v>293</v>
      </c>
      <c r="B369" s="20">
        <v>953</v>
      </c>
      <c r="C369" s="9" t="s">
        <v>20</v>
      </c>
      <c r="D369" s="9" t="s">
        <v>294</v>
      </c>
      <c r="E369" s="9" t="s">
        <v>5</v>
      </c>
      <c r="F369" s="9"/>
      <c r="G369" s="161">
        <f>G370</f>
        <v>18759.9</v>
      </c>
      <c r="H369" s="26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44"/>
      <c r="X369" s="65">
        <v>3215.05065</v>
      </c>
      <c r="Y369" s="59">
        <f>X369/G369*100</f>
        <v>17.137887995138566</v>
      </c>
    </row>
    <row r="370" spans="1:25" ht="32.25" outlineLevel="6" thickBot="1">
      <c r="A370" s="96" t="s">
        <v>295</v>
      </c>
      <c r="B370" s="92">
        <v>953</v>
      </c>
      <c r="C370" s="93" t="s">
        <v>20</v>
      </c>
      <c r="D370" s="93" t="s">
        <v>296</v>
      </c>
      <c r="E370" s="93" t="s">
        <v>5</v>
      </c>
      <c r="F370" s="93"/>
      <c r="G370" s="163">
        <f>G371</f>
        <v>18759.9</v>
      </c>
      <c r="H370" s="55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75"/>
      <c r="Y370" s="59"/>
    </row>
    <row r="371" spans="1:25" ht="16.5" outlineLevel="6" thickBot="1">
      <c r="A371" s="5" t="s">
        <v>136</v>
      </c>
      <c r="B371" s="21">
        <v>953</v>
      </c>
      <c r="C371" s="6" t="s">
        <v>20</v>
      </c>
      <c r="D371" s="6" t="s">
        <v>296</v>
      </c>
      <c r="E371" s="6" t="s">
        <v>135</v>
      </c>
      <c r="F371" s="6"/>
      <c r="G371" s="164">
        <f>G372</f>
        <v>18759.9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75"/>
      <c r="Y371" s="59"/>
    </row>
    <row r="372" spans="1:25" ht="48" outlineLevel="6" thickBot="1">
      <c r="A372" s="101" t="s">
        <v>334</v>
      </c>
      <c r="B372" s="94">
        <v>953</v>
      </c>
      <c r="C372" s="95" t="s">
        <v>20</v>
      </c>
      <c r="D372" s="95" t="s">
        <v>296</v>
      </c>
      <c r="E372" s="95" t="s">
        <v>92</v>
      </c>
      <c r="F372" s="95"/>
      <c r="G372" s="165">
        <v>18759.9</v>
      </c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75"/>
      <c r="Y372" s="59"/>
    </row>
    <row r="373" spans="1:25" ht="16.5" outlineLevel="6" thickBot="1">
      <c r="A373" s="126" t="s">
        <v>297</v>
      </c>
      <c r="B373" s="18">
        <v>953</v>
      </c>
      <c r="C373" s="39" t="s">
        <v>21</v>
      </c>
      <c r="D373" s="39" t="s">
        <v>6</v>
      </c>
      <c r="E373" s="39" t="s">
        <v>5</v>
      </c>
      <c r="F373" s="39"/>
      <c r="G373" s="166">
        <f>G374</f>
        <v>4145</v>
      </c>
      <c r="H373" s="32">
        <f aca="true" t="shared" si="73" ref="H373:X373">H374</f>
        <v>0</v>
      </c>
      <c r="I373" s="32">
        <f t="shared" si="73"/>
        <v>0</v>
      </c>
      <c r="J373" s="32">
        <f t="shared" si="73"/>
        <v>0</v>
      </c>
      <c r="K373" s="32">
        <f t="shared" si="73"/>
        <v>0</v>
      </c>
      <c r="L373" s="32">
        <f t="shared" si="73"/>
        <v>0</v>
      </c>
      <c r="M373" s="32">
        <f t="shared" si="73"/>
        <v>0</v>
      </c>
      <c r="N373" s="32">
        <f t="shared" si="73"/>
        <v>0</v>
      </c>
      <c r="O373" s="32">
        <f t="shared" si="73"/>
        <v>0</v>
      </c>
      <c r="P373" s="32">
        <f t="shared" si="73"/>
        <v>0</v>
      </c>
      <c r="Q373" s="32">
        <f t="shared" si="73"/>
        <v>0</v>
      </c>
      <c r="R373" s="32">
        <f t="shared" si="73"/>
        <v>0</v>
      </c>
      <c r="S373" s="32">
        <f t="shared" si="73"/>
        <v>0</v>
      </c>
      <c r="T373" s="32">
        <f t="shared" si="73"/>
        <v>0</v>
      </c>
      <c r="U373" s="32">
        <f t="shared" si="73"/>
        <v>0</v>
      </c>
      <c r="V373" s="32">
        <f t="shared" si="73"/>
        <v>0</v>
      </c>
      <c r="W373" s="32">
        <f t="shared" si="73"/>
        <v>0</v>
      </c>
      <c r="X373" s="67">
        <f t="shared" si="73"/>
        <v>82757.514</v>
      </c>
      <c r="Y373" s="59">
        <f>X373/G373*100</f>
        <v>1996.56246079614</v>
      </c>
    </row>
    <row r="374" spans="1:25" ht="21.75" customHeight="1" outlineLevel="6" thickBot="1">
      <c r="A374" s="8" t="s">
        <v>335</v>
      </c>
      <c r="B374" s="19">
        <v>953</v>
      </c>
      <c r="C374" s="9" t="s">
        <v>21</v>
      </c>
      <c r="D374" s="9" t="s">
        <v>273</v>
      </c>
      <c r="E374" s="9" t="s">
        <v>5</v>
      </c>
      <c r="F374" s="9"/>
      <c r="G374" s="161">
        <f>G375+G387</f>
        <v>4145</v>
      </c>
      <c r="H374" s="26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44"/>
      <c r="X374" s="65">
        <v>82757.514</v>
      </c>
      <c r="Y374" s="59">
        <f>X374/G374*100</f>
        <v>1996.56246079614</v>
      </c>
    </row>
    <row r="375" spans="1:25" ht="16.5" outlineLevel="6" thickBot="1">
      <c r="A375" s="104" t="s">
        <v>157</v>
      </c>
      <c r="B375" s="134">
        <v>953</v>
      </c>
      <c r="C375" s="93" t="s">
        <v>21</v>
      </c>
      <c r="D375" s="93" t="s">
        <v>286</v>
      </c>
      <c r="E375" s="93" t="s">
        <v>5</v>
      </c>
      <c r="F375" s="93"/>
      <c r="G375" s="163">
        <f>G376+G379+G382</f>
        <v>3601.71</v>
      </c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75"/>
      <c r="Y375" s="59"/>
    </row>
    <row r="376" spans="1:25" ht="48" outlineLevel="6" thickBot="1">
      <c r="A376" s="104" t="s">
        <v>298</v>
      </c>
      <c r="B376" s="134">
        <v>953</v>
      </c>
      <c r="C376" s="93" t="s">
        <v>21</v>
      </c>
      <c r="D376" s="93" t="s">
        <v>299</v>
      </c>
      <c r="E376" s="93" t="s">
        <v>5</v>
      </c>
      <c r="F376" s="93"/>
      <c r="G376" s="163">
        <f>G377</f>
        <v>485.4</v>
      </c>
      <c r="H376" s="55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75"/>
      <c r="Y376" s="59"/>
    </row>
    <row r="377" spans="1:25" ht="32.25" outlineLevel="6" thickBot="1">
      <c r="A377" s="5" t="s">
        <v>107</v>
      </c>
      <c r="B377" s="21">
        <v>953</v>
      </c>
      <c r="C377" s="6" t="s">
        <v>21</v>
      </c>
      <c r="D377" s="6" t="s">
        <v>299</v>
      </c>
      <c r="E377" s="6" t="s">
        <v>101</v>
      </c>
      <c r="F377" s="6"/>
      <c r="G377" s="164">
        <f>G378</f>
        <v>485.4</v>
      </c>
      <c r="H377" s="55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75"/>
      <c r="Y377" s="59"/>
    </row>
    <row r="378" spans="1:25" ht="32.25" outlineLevel="6" thickBot="1">
      <c r="A378" s="90" t="s">
        <v>109</v>
      </c>
      <c r="B378" s="94">
        <v>953</v>
      </c>
      <c r="C378" s="95" t="s">
        <v>21</v>
      </c>
      <c r="D378" s="95" t="s">
        <v>299</v>
      </c>
      <c r="E378" s="95" t="s">
        <v>103</v>
      </c>
      <c r="F378" s="95"/>
      <c r="G378" s="165">
        <v>485.4</v>
      </c>
      <c r="H378" s="55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75"/>
      <c r="Y378" s="59"/>
    </row>
    <row r="379" spans="1:25" ht="48" outlineLevel="6" thickBot="1">
      <c r="A379" s="104" t="s">
        <v>300</v>
      </c>
      <c r="B379" s="134">
        <v>953</v>
      </c>
      <c r="C379" s="93" t="s">
        <v>21</v>
      </c>
      <c r="D379" s="93" t="s">
        <v>301</v>
      </c>
      <c r="E379" s="93" t="s">
        <v>5</v>
      </c>
      <c r="F379" s="93"/>
      <c r="G379" s="163">
        <v>214.6</v>
      </c>
      <c r="H379" s="55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75"/>
      <c r="Y379" s="59"/>
    </row>
    <row r="380" spans="1:25" ht="16.5" outlineLevel="6" thickBot="1">
      <c r="A380" s="5" t="s">
        <v>136</v>
      </c>
      <c r="B380" s="21">
        <v>953</v>
      </c>
      <c r="C380" s="6" t="s">
        <v>21</v>
      </c>
      <c r="D380" s="6" t="s">
        <v>301</v>
      </c>
      <c r="E380" s="6" t="s">
        <v>135</v>
      </c>
      <c r="F380" s="6"/>
      <c r="G380" s="164">
        <f>G381</f>
        <v>698.32</v>
      </c>
      <c r="H380" s="55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75"/>
      <c r="Y380" s="59"/>
    </row>
    <row r="381" spans="1:25" ht="48" outlineLevel="6" thickBot="1">
      <c r="A381" s="98" t="s">
        <v>334</v>
      </c>
      <c r="B381" s="136">
        <v>953</v>
      </c>
      <c r="C381" s="95" t="s">
        <v>21</v>
      </c>
      <c r="D381" s="95" t="s">
        <v>301</v>
      </c>
      <c r="E381" s="95" t="s">
        <v>92</v>
      </c>
      <c r="F381" s="95"/>
      <c r="G381" s="165">
        <v>698.32</v>
      </c>
      <c r="H381" s="55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75"/>
      <c r="Y381" s="59"/>
    </row>
    <row r="382" spans="1:25" ht="32.25" outlineLevel="6" thickBot="1">
      <c r="A382" s="116" t="s">
        <v>302</v>
      </c>
      <c r="B382" s="92">
        <v>953</v>
      </c>
      <c r="C382" s="109" t="s">
        <v>21</v>
      </c>
      <c r="D382" s="109" t="s">
        <v>303</v>
      </c>
      <c r="E382" s="109" t="s">
        <v>5</v>
      </c>
      <c r="F382" s="109"/>
      <c r="G382" s="167">
        <f>G383+G386</f>
        <v>2901.71</v>
      </c>
      <c r="H382" s="55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75"/>
      <c r="Y382" s="59"/>
    </row>
    <row r="383" spans="1:25" ht="32.25" outlineLevel="6" thickBot="1">
      <c r="A383" s="5" t="s">
        <v>107</v>
      </c>
      <c r="B383" s="21">
        <v>953</v>
      </c>
      <c r="C383" s="6" t="s">
        <v>21</v>
      </c>
      <c r="D383" s="6" t="s">
        <v>303</v>
      </c>
      <c r="E383" s="6" t="s">
        <v>101</v>
      </c>
      <c r="F383" s="6"/>
      <c r="G383" s="164">
        <f>G384</f>
        <v>2058.81</v>
      </c>
      <c r="H383" s="55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75"/>
      <c r="Y383" s="59"/>
    </row>
    <row r="384" spans="1:25" ht="32.25" outlineLevel="6" thickBot="1">
      <c r="A384" s="90" t="s">
        <v>109</v>
      </c>
      <c r="B384" s="94">
        <v>953</v>
      </c>
      <c r="C384" s="95" t="s">
        <v>21</v>
      </c>
      <c r="D384" s="95" t="s">
        <v>303</v>
      </c>
      <c r="E384" s="95" t="s">
        <v>103</v>
      </c>
      <c r="F384" s="95"/>
      <c r="G384" s="165">
        <v>2058.81</v>
      </c>
      <c r="H384" s="55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75"/>
      <c r="Y384" s="59"/>
    </row>
    <row r="385" spans="1:25" ht="16.5" outlineLevel="6" thickBot="1">
      <c r="A385" s="5" t="s">
        <v>136</v>
      </c>
      <c r="B385" s="21">
        <v>953</v>
      </c>
      <c r="C385" s="6" t="s">
        <v>21</v>
      </c>
      <c r="D385" s="6" t="s">
        <v>303</v>
      </c>
      <c r="E385" s="6" t="s">
        <v>135</v>
      </c>
      <c r="F385" s="6"/>
      <c r="G385" s="164">
        <f>G386</f>
        <v>842.9</v>
      </c>
      <c r="H385" s="55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75"/>
      <c r="Y385" s="59"/>
    </row>
    <row r="386" spans="1:25" ht="48" outlineLevel="6" thickBot="1">
      <c r="A386" s="101" t="s">
        <v>334</v>
      </c>
      <c r="B386" s="94">
        <v>953</v>
      </c>
      <c r="C386" s="95" t="s">
        <v>21</v>
      </c>
      <c r="D386" s="95" t="s">
        <v>303</v>
      </c>
      <c r="E386" s="95" t="s">
        <v>92</v>
      </c>
      <c r="F386" s="95"/>
      <c r="G386" s="165">
        <v>842.9</v>
      </c>
      <c r="H386" s="55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75"/>
      <c r="Y386" s="59"/>
    </row>
    <row r="387" spans="1:25" ht="32.25" outlineLevel="6" thickBot="1">
      <c r="A387" s="152" t="s">
        <v>304</v>
      </c>
      <c r="B387" s="92">
        <v>953</v>
      </c>
      <c r="C387" s="93" t="s">
        <v>21</v>
      </c>
      <c r="D387" s="93" t="s">
        <v>305</v>
      </c>
      <c r="E387" s="93" t="s">
        <v>5</v>
      </c>
      <c r="F387" s="93"/>
      <c r="G387" s="163">
        <f>G388</f>
        <v>543.29</v>
      </c>
      <c r="H387" s="55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75"/>
      <c r="Y387" s="59"/>
    </row>
    <row r="388" spans="1:25" ht="32.25" outlineLevel="6" thickBot="1">
      <c r="A388" s="5" t="s">
        <v>144</v>
      </c>
      <c r="B388" s="21">
        <v>953</v>
      </c>
      <c r="C388" s="6" t="s">
        <v>21</v>
      </c>
      <c r="D388" s="6" t="s">
        <v>330</v>
      </c>
      <c r="E388" s="6" t="s">
        <v>142</v>
      </c>
      <c r="F388" s="6"/>
      <c r="G388" s="164">
        <f>G389</f>
        <v>543.29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75"/>
      <c r="Y388" s="59"/>
    </row>
    <row r="389" spans="1:25" ht="32.25" outlineLevel="6" thickBot="1">
      <c r="A389" s="90" t="s">
        <v>145</v>
      </c>
      <c r="B389" s="94">
        <v>953</v>
      </c>
      <c r="C389" s="95" t="s">
        <v>21</v>
      </c>
      <c r="D389" s="95" t="s">
        <v>330</v>
      </c>
      <c r="E389" s="95" t="s">
        <v>143</v>
      </c>
      <c r="F389" s="95"/>
      <c r="G389" s="165">
        <v>543.29</v>
      </c>
      <c r="H389" s="55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75"/>
      <c r="Y389" s="59"/>
    </row>
    <row r="390" spans="1:25" ht="16.5" outlineLevel="6" thickBot="1">
      <c r="A390" s="126" t="s">
        <v>35</v>
      </c>
      <c r="B390" s="18">
        <v>953</v>
      </c>
      <c r="C390" s="39" t="s">
        <v>14</v>
      </c>
      <c r="D390" s="39" t="s">
        <v>6</v>
      </c>
      <c r="E390" s="39" t="s">
        <v>5</v>
      </c>
      <c r="F390" s="39"/>
      <c r="G390" s="166">
        <f>G391</f>
        <v>12710.88</v>
      </c>
      <c r="H390" s="55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75"/>
      <c r="Y390" s="59"/>
    </row>
    <row r="391" spans="1:25" ht="16.5" outlineLevel="6" thickBot="1">
      <c r="A391" s="80" t="s">
        <v>272</v>
      </c>
      <c r="B391" s="19">
        <v>953</v>
      </c>
      <c r="C391" s="11" t="s">
        <v>14</v>
      </c>
      <c r="D391" s="11" t="s">
        <v>273</v>
      </c>
      <c r="E391" s="11" t="s">
        <v>5</v>
      </c>
      <c r="F391" s="11"/>
      <c r="G391" s="162">
        <f>G392</f>
        <v>12710.88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75"/>
      <c r="Y391" s="59"/>
    </row>
    <row r="392" spans="1:25" ht="32.25" outlineLevel="6" thickBot="1">
      <c r="A392" s="80" t="s">
        <v>304</v>
      </c>
      <c r="B392" s="19">
        <v>953</v>
      </c>
      <c r="C392" s="11" t="s">
        <v>14</v>
      </c>
      <c r="D392" s="11" t="s">
        <v>305</v>
      </c>
      <c r="E392" s="11" t="s">
        <v>5</v>
      </c>
      <c r="F392" s="11"/>
      <c r="G392" s="162">
        <f>G393</f>
        <v>12710.88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75"/>
      <c r="Y392" s="59"/>
    </row>
    <row r="393" spans="1:25" ht="32.25" outlineLevel="6" thickBot="1">
      <c r="A393" s="96" t="s">
        <v>174</v>
      </c>
      <c r="B393" s="92">
        <v>953</v>
      </c>
      <c r="C393" s="93" t="s">
        <v>14</v>
      </c>
      <c r="D393" s="93" t="s">
        <v>306</v>
      </c>
      <c r="E393" s="93" t="s">
        <v>5</v>
      </c>
      <c r="F393" s="93"/>
      <c r="G393" s="163">
        <f>G394+G397+G400</f>
        <v>12710.88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75"/>
      <c r="Y393" s="59"/>
    </row>
    <row r="394" spans="1:25" ht="19.5" customHeight="1" outlineLevel="6" thickBot="1">
      <c r="A394" s="5" t="s">
        <v>122</v>
      </c>
      <c r="B394" s="21">
        <v>953</v>
      </c>
      <c r="C394" s="6" t="s">
        <v>14</v>
      </c>
      <c r="D394" s="6" t="s">
        <v>306</v>
      </c>
      <c r="E394" s="6" t="s">
        <v>121</v>
      </c>
      <c r="F394" s="6"/>
      <c r="G394" s="164">
        <f>G395+G396</f>
        <v>11762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75"/>
      <c r="Y394" s="59"/>
    </row>
    <row r="395" spans="1:25" ht="16.5" outlineLevel="6" thickBot="1">
      <c r="A395" s="90" t="s">
        <v>99</v>
      </c>
      <c r="B395" s="94">
        <v>953</v>
      </c>
      <c r="C395" s="95" t="s">
        <v>14</v>
      </c>
      <c r="D395" s="95" t="s">
        <v>306</v>
      </c>
      <c r="E395" s="95" t="s">
        <v>123</v>
      </c>
      <c r="F395" s="95"/>
      <c r="G395" s="165">
        <v>11762</v>
      </c>
      <c r="H395" s="55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75"/>
      <c r="Y395" s="59"/>
    </row>
    <row r="396" spans="1:25" ht="32.25" outlineLevel="6" thickBot="1">
      <c r="A396" s="90" t="s">
        <v>100</v>
      </c>
      <c r="B396" s="94">
        <v>953</v>
      </c>
      <c r="C396" s="95" t="s">
        <v>14</v>
      </c>
      <c r="D396" s="95" t="s">
        <v>306</v>
      </c>
      <c r="E396" s="95" t="s">
        <v>124</v>
      </c>
      <c r="F396" s="95"/>
      <c r="G396" s="165">
        <v>0</v>
      </c>
      <c r="H396" s="31">
        <f aca="true" t="shared" si="74" ref="H396:X396">H397+H408</f>
        <v>0</v>
      </c>
      <c r="I396" s="31">
        <f t="shared" si="74"/>
        <v>0</v>
      </c>
      <c r="J396" s="31">
        <f t="shared" si="74"/>
        <v>0</v>
      </c>
      <c r="K396" s="31">
        <f t="shared" si="74"/>
        <v>0</v>
      </c>
      <c r="L396" s="31">
        <f t="shared" si="74"/>
        <v>0</v>
      </c>
      <c r="M396" s="31">
        <f t="shared" si="74"/>
        <v>0</v>
      </c>
      <c r="N396" s="31">
        <f t="shared" si="74"/>
        <v>0</v>
      </c>
      <c r="O396" s="31">
        <f t="shared" si="74"/>
        <v>0</v>
      </c>
      <c r="P396" s="31">
        <f t="shared" si="74"/>
        <v>0</v>
      </c>
      <c r="Q396" s="31">
        <f t="shared" si="74"/>
        <v>0</v>
      </c>
      <c r="R396" s="31">
        <f t="shared" si="74"/>
        <v>0</v>
      </c>
      <c r="S396" s="31">
        <f t="shared" si="74"/>
        <v>0</v>
      </c>
      <c r="T396" s="31">
        <f t="shared" si="74"/>
        <v>0</v>
      </c>
      <c r="U396" s="31">
        <f t="shared" si="74"/>
        <v>0</v>
      </c>
      <c r="V396" s="31">
        <f t="shared" si="74"/>
        <v>0</v>
      </c>
      <c r="W396" s="31">
        <f t="shared" si="74"/>
        <v>0</v>
      </c>
      <c r="X396" s="66">
        <f t="shared" si="74"/>
        <v>12003.04085</v>
      </c>
      <c r="Y396" s="59" t="e">
        <f>X396/G396*100</f>
        <v>#DIV/0!</v>
      </c>
    </row>
    <row r="397" spans="1:25" ht="32.25" outlineLevel="6" thickBot="1">
      <c r="A397" s="5" t="s">
        <v>107</v>
      </c>
      <c r="B397" s="21">
        <v>953</v>
      </c>
      <c r="C397" s="6" t="s">
        <v>14</v>
      </c>
      <c r="D397" s="6" t="s">
        <v>306</v>
      </c>
      <c r="E397" s="6" t="s">
        <v>101</v>
      </c>
      <c r="F397" s="6"/>
      <c r="G397" s="164">
        <f>G398+G399</f>
        <v>888.88</v>
      </c>
      <c r="H397" s="32">
        <f aca="true" t="shared" si="75" ref="H397:X398">H398</f>
        <v>0</v>
      </c>
      <c r="I397" s="32">
        <f t="shared" si="75"/>
        <v>0</v>
      </c>
      <c r="J397" s="32">
        <f t="shared" si="75"/>
        <v>0</v>
      </c>
      <c r="K397" s="32">
        <f t="shared" si="75"/>
        <v>0</v>
      </c>
      <c r="L397" s="32">
        <f t="shared" si="75"/>
        <v>0</v>
      </c>
      <c r="M397" s="32">
        <f t="shared" si="75"/>
        <v>0</v>
      </c>
      <c r="N397" s="32">
        <f t="shared" si="75"/>
        <v>0</v>
      </c>
      <c r="O397" s="32">
        <f t="shared" si="75"/>
        <v>0</v>
      </c>
      <c r="P397" s="32">
        <f t="shared" si="75"/>
        <v>0</v>
      </c>
      <c r="Q397" s="32">
        <f t="shared" si="75"/>
        <v>0</v>
      </c>
      <c r="R397" s="32">
        <f t="shared" si="75"/>
        <v>0</v>
      </c>
      <c r="S397" s="32">
        <f t="shared" si="75"/>
        <v>0</v>
      </c>
      <c r="T397" s="32">
        <f t="shared" si="75"/>
        <v>0</v>
      </c>
      <c r="U397" s="32">
        <f t="shared" si="75"/>
        <v>0</v>
      </c>
      <c r="V397" s="32">
        <f t="shared" si="75"/>
        <v>0</v>
      </c>
      <c r="W397" s="32">
        <f t="shared" si="75"/>
        <v>0</v>
      </c>
      <c r="X397" s="67">
        <f t="shared" si="75"/>
        <v>12003.04085</v>
      </c>
      <c r="Y397" s="59">
        <f>X397/G397*100</f>
        <v>1350.3555991809917</v>
      </c>
    </row>
    <row r="398" spans="1:25" ht="32.25" outlineLevel="6" thickBot="1">
      <c r="A398" s="90" t="s">
        <v>108</v>
      </c>
      <c r="B398" s="94">
        <v>953</v>
      </c>
      <c r="C398" s="95" t="s">
        <v>14</v>
      </c>
      <c r="D398" s="95" t="s">
        <v>306</v>
      </c>
      <c r="E398" s="95" t="s">
        <v>102</v>
      </c>
      <c r="F398" s="95"/>
      <c r="G398" s="165">
        <v>0</v>
      </c>
      <c r="H398" s="34">
        <f t="shared" si="75"/>
        <v>0</v>
      </c>
      <c r="I398" s="34">
        <f t="shared" si="75"/>
        <v>0</v>
      </c>
      <c r="J398" s="34">
        <f t="shared" si="75"/>
        <v>0</v>
      </c>
      <c r="K398" s="34">
        <f t="shared" si="75"/>
        <v>0</v>
      </c>
      <c r="L398" s="34">
        <f t="shared" si="75"/>
        <v>0</v>
      </c>
      <c r="M398" s="34">
        <f t="shared" si="75"/>
        <v>0</v>
      </c>
      <c r="N398" s="34">
        <f t="shared" si="75"/>
        <v>0</v>
      </c>
      <c r="O398" s="34">
        <f t="shared" si="75"/>
        <v>0</v>
      </c>
      <c r="P398" s="34">
        <f t="shared" si="75"/>
        <v>0</v>
      </c>
      <c r="Q398" s="34">
        <f t="shared" si="75"/>
        <v>0</v>
      </c>
      <c r="R398" s="34">
        <f t="shared" si="75"/>
        <v>0</v>
      </c>
      <c r="S398" s="34">
        <f t="shared" si="75"/>
        <v>0</v>
      </c>
      <c r="T398" s="34">
        <f t="shared" si="75"/>
        <v>0</v>
      </c>
      <c r="U398" s="34">
        <f t="shared" si="75"/>
        <v>0</v>
      </c>
      <c r="V398" s="34">
        <f t="shared" si="75"/>
        <v>0</v>
      </c>
      <c r="W398" s="34">
        <f t="shared" si="75"/>
        <v>0</v>
      </c>
      <c r="X398" s="68">
        <f t="shared" si="75"/>
        <v>12003.04085</v>
      </c>
      <c r="Y398" s="59" t="e">
        <f>X398/G398*100</f>
        <v>#DIV/0!</v>
      </c>
    </row>
    <row r="399" spans="1:25" ht="32.25" outlineLevel="6" thickBot="1">
      <c r="A399" s="90" t="s">
        <v>109</v>
      </c>
      <c r="B399" s="94">
        <v>953</v>
      </c>
      <c r="C399" s="95" t="s">
        <v>14</v>
      </c>
      <c r="D399" s="95" t="s">
        <v>306</v>
      </c>
      <c r="E399" s="95" t="s">
        <v>103</v>
      </c>
      <c r="F399" s="95"/>
      <c r="G399" s="165">
        <v>888.88</v>
      </c>
      <c r="H399" s="26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44"/>
      <c r="X399" s="65">
        <v>12003.04085</v>
      </c>
      <c r="Y399" s="59">
        <f>X399/G399*100</f>
        <v>1350.3555991809917</v>
      </c>
    </row>
    <row r="400" spans="1:25" ht="16.5" outlineLevel="6" thickBot="1">
      <c r="A400" s="5" t="s">
        <v>110</v>
      </c>
      <c r="B400" s="21">
        <v>953</v>
      </c>
      <c r="C400" s="6" t="s">
        <v>14</v>
      </c>
      <c r="D400" s="6" t="s">
        <v>306</v>
      </c>
      <c r="E400" s="6" t="s">
        <v>104</v>
      </c>
      <c r="F400" s="6"/>
      <c r="G400" s="164">
        <f>G401+G402</f>
        <v>60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75"/>
      <c r="Y400" s="59"/>
    </row>
    <row r="401" spans="1:25" ht="32.25" outlineLevel="6" thickBot="1">
      <c r="A401" s="90" t="s">
        <v>111</v>
      </c>
      <c r="B401" s="94">
        <v>953</v>
      </c>
      <c r="C401" s="95" t="s">
        <v>14</v>
      </c>
      <c r="D401" s="95" t="s">
        <v>306</v>
      </c>
      <c r="E401" s="95" t="s">
        <v>105</v>
      </c>
      <c r="F401" s="95"/>
      <c r="G401" s="165">
        <v>1.8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75"/>
      <c r="Y401" s="59"/>
    </row>
    <row r="402" spans="1:25" ht="16.5" outlineLevel="6" thickBot="1">
      <c r="A402" s="90" t="s">
        <v>112</v>
      </c>
      <c r="B402" s="94">
        <v>953</v>
      </c>
      <c r="C402" s="95" t="s">
        <v>14</v>
      </c>
      <c r="D402" s="95" t="s">
        <v>306</v>
      </c>
      <c r="E402" s="95" t="s">
        <v>106</v>
      </c>
      <c r="F402" s="95"/>
      <c r="G402" s="165">
        <v>58.2</v>
      </c>
      <c r="H402" s="55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75"/>
      <c r="Y402" s="59"/>
    </row>
    <row r="403" spans="1:25" ht="19.5" outlineLevel="6" thickBot="1">
      <c r="A403" s="110" t="s">
        <v>47</v>
      </c>
      <c r="B403" s="18">
        <v>953</v>
      </c>
      <c r="C403" s="14" t="s">
        <v>46</v>
      </c>
      <c r="D403" s="14" t="s">
        <v>6</v>
      </c>
      <c r="E403" s="14" t="s">
        <v>5</v>
      </c>
      <c r="F403" s="14"/>
      <c r="G403" s="160">
        <f>G405</f>
        <v>2590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75"/>
      <c r="Y403" s="59"/>
    </row>
    <row r="404" spans="1:25" ht="16.5" outlineLevel="6" thickBot="1">
      <c r="A404" s="126" t="s">
        <v>41</v>
      </c>
      <c r="B404" s="18">
        <v>953</v>
      </c>
      <c r="C404" s="39" t="s">
        <v>22</v>
      </c>
      <c r="D404" s="39" t="s">
        <v>6</v>
      </c>
      <c r="E404" s="39" t="s">
        <v>5</v>
      </c>
      <c r="F404" s="39"/>
      <c r="G404" s="166">
        <f>G405</f>
        <v>2590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75"/>
      <c r="Y404" s="59"/>
    </row>
    <row r="405" spans="1:25" ht="32.25" outlineLevel="6" thickBot="1">
      <c r="A405" s="114" t="s">
        <v>158</v>
      </c>
      <c r="B405" s="19">
        <v>953</v>
      </c>
      <c r="C405" s="9" t="s">
        <v>22</v>
      </c>
      <c r="D405" s="9" t="s">
        <v>159</v>
      </c>
      <c r="E405" s="9" t="s">
        <v>5</v>
      </c>
      <c r="F405" s="9"/>
      <c r="G405" s="161">
        <f>G406</f>
        <v>2590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75"/>
      <c r="Y405" s="59"/>
    </row>
    <row r="406" spans="1:25" ht="32.25" outlineLevel="6" thickBot="1">
      <c r="A406" s="114" t="s">
        <v>160</v>
      </c>
      <c r="B406" s="19">
        <v>953</v>
      </c>
      <c r="C406" s="11" t="s">
        <v>22</v>
      </c>
      <c r="D406" s="11" t="s">
        <v>161</v>
      </c>
      <c r="E406" s="11" t="s">
        <v>5</v>
      </c>
      <c r="F406" s="11"/>
      <c r="G406" s="162">
        <f>G407</f>
        <v>2590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75"/>
      <c r="Y406" s="59"/>
    </row>
    <row r="407" spans="1:25" ht="63.75" outlineLevel="6" thickBot="1">
      <c r="A407" s="116" t="s">
        <v>307</v>
      </c>
      <c r="B407" s="92">
        <v>953</v>
      </c>
      <c r="C407" s="93" t="s">
        <v>22</v>
      </c>
      <c r="D407" s="93" t="s">
        <v>308</v>
      </c>
      <c r="E407" s="93" t="s">
        <v>5</v>
      </c>
      <c r="F407" s="93"/>
      <c r="G407" s="163">
        <f>G408</f>
        <v>2590</v>
      </c>
      <c r="H407" s="55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75"/>
      <c r="Y407" s="59"/>
    </row>
    <row r="408" spans="1:25" ht="32.25" outlineLevel="6" thickBot="1">
      <c r="A408" s="5" t="s">
        <v>144</v>
      </c>
      <c r="B408" s="21">
        <v>953</v>
      </c>
      <c r="C408" s="6" t="s">
        <v>22</v>
      </c>
      <c r="D408" s="6" t="s">
        <v>308</v>
      </c>
      <c r="E408" s="6" t="s">
        <v>142</v>
      </c>
      <c r="F408" s="6"/>
      <c r="G408" s="164">
        <f>G409</f>
        <v>2590</v>
      </c>
      <c r="H408" s="32">
        <f aca="true" t="shared" si="76" ref="H408:X408">H409</f>
        <v>0</v>
      </c>
      <c r="I408" s="32">
        <f t="shared" si="76"/>
        <v>0</v>
      </c>
      <c r="J408" s="32">
        <f t="shared" si="76"/>
        <v>0</v>
      </c>
      <c r="K408" s="32">
        <f t="shared" si="76"/>
        <v>0</v>
      </c>
      <c r="L408" s="32">
        <f t="shared" si="76"/>
        <v>0</v>
      </c>
      <c r="M408" s="32">
        <f t="shared" si="76"/>
        <v>0</v>
      </c>
      <c r="N408" s="32">
        <f t="shared" si="76"/>
        <v>0</v>
      </c>
      <c r="O408" s="32">
        <f t="shared" si="76"/>
        <v>0</v>
      </c>
      <c r="P408" s="32">
        <f t="shared" si="76"/>
        <v>0</v>
      </c>
      <c r="Q408" s="32">
        <f t="shared" si="76"/>
        <v>0</v>
      </c>
      <c r="R408" s="32">
        <f t="shared" si="76"/>
        <v>0</v>
      </c>
      <c r="S408" s="32">
        <f t="shared" si="76"/>
        <v>0</v>
      </c>
      <c r="T408" s="32">
        <f t="shared" si="76"/>
        <v>0</v>
      </c>
      <c r="U408" s="32">
        <f t="shared" si="76"/>
        <v>0</v>
      </c>
      <c r="V408" s="32">
        <f t="shared" si="76"/>
        <v>0</v>
      </c>
      <c r="W408" s="32">
        <f t="shared" si="76"/>
        <v>0</v>
      </c>
      <c r="X408" s="67">
        <f t="shared" si="76"/>
        <v>0</v>
      </c>
      <c r="Y408" s="59">
        <v>0</v>
      </c>
    </row>
    <row r="409" spans="1:25" ht="31.5" outlineLevel="6">
      <c r="A409" s="90" t="s">
        <v>145</v>
      </c>
      <c r="B409" s="94">
        <v>953</v>
      </c>
      <c r="C409" s="95" t="s">
        <v>22</v>
      </c>
      <c r="D409" s="95" t="s">
        <v>308</v>
      </c>
      <c r="E409" s="95" t="s">
        <v>143</v>
      </c>
      <c r="F409" s="95"/>
      <c r="G409" s="165">
        <v>2590</v>
      </c>
      <c r="H409" s="26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44"/>
      <c r="X409" s="65">
        <v>0</v>
      </c>
      <c r="Y409" s="59">
        <v>0</v>
      </c>
    </row>
    <row r="410" spans="1:25" ht="18.75">
      <c r="A410" s="48" t="s">
        <v>23</v>
      </c>
      <c r="B410" s="48"/>
      <c r="C410" s="48"/>
      <c r="D410" s="48"/>
      <c r="E410" s="48"/>
      <c r="F410" s="48"/>
      <c r="G410" s="149">
        <f>G311+G15</f>
        <v>488751.54799999995</v>
      </c>
      <c r="H410" s="38" t="e">
        <f>#REF!+#REF!+H311+H15</f>
        <v>#REF!</v>
      </c>
      <c r="I410" s="38" t="e">
        <f>#REF!+#REF!+I311+I15</f>
        <v>#REF!</v>
      </c>
      <c r="J410" s="38" t="e">
        <f>#REF!+#REF!+J311+J15</f>
        <v>#REF!</v>
      </c>
      <c r="K410" s="38" t="e">
        <f>#REF!+#REF!+K311+K15</f>
        <v>#REF!</v>
      </c>
      <c r="L410" s="38" t="e">
        <f>#REF!+#REF!+L311+L15</f>
        <v>#REF!</v>
      </c>
      <c r="M410" s="38" t="e">
        <f>#REF!+#REF!+M311+M15</f>
        <v>#REF!</v>
      </c>
      <c r="N410" s="38" t="e">
        <f>#REF!+#REF!+N311+N15</f>
        <v>#REF!</v>
      </c>
      <c r="O410" s="38" t="e">
        <f>#REF!+#REF!+O311+O15</f>
        <v>#REF!</v>
      </c>
      <c r="P410" s="38" t="e">
        <f>#REF!+#REF!+P311+P15</f>
        <v>#REF!</v>
      </c>
      <c r="Q410" s="38" t="e">
        <f>#REF!+#REF!+Q311+Q15</f>
        <v>#REF!</v>
      </c>
      <c r="R410" s="38" t="e">
        <f>#REF!+#REF!+R311+R15</f>
        <v>#REF!</v>
      </c>
      <c r="S410" s="38" t="e">
        <f>#REF!+#REF!+S311+S15</f>
        <v>#REF!</v>
      </c>
      <c r="T410" s="38" t="e">
        <f>#REF!+#REF!+T311+T15</f>
        <v>#REF!</v>
      </c>
      <c r="U410" s="38" t="e">
        <f>#REF!+#REF!+U311+U15</f>
        <v>#REF!</v>
      </c>
      <c r="V410" s="38" t="e">
        <f>#REF!+#REF!+V311+V15</f>
        <v>#REF!</v>
      </c>
      <c r="W410" s="38" t="e">
        <f>#REF!+#REF!+W311+W15</f>
        <v>#REF!</v>
      </c>
      <c r="X410" s="76" t="e">
        <f>#REF!+#REF!+X311+X15</f>
        <v>#REF!</v>
      </c>
      <c r="Y410" s="56" t="e">
        <f>X410/G410*100</f>
        <v>#REF!</v>
      </c>
    </row>
    <row r="411" spans="1:23" ht="15.75">
      <c r="A411" s="1"/>
      <c r="B411" s="2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</sheetData>
  <sheetProtection/>
  <mergeCells count="8">
    <mergeCell ref="B2:W2"/>
    <mergeCell ref="B3:W3"/>
    <mergeCell ref="C4:V4"/>
    <mergeCell ref="A12:V12"/>
    <mergeCell ref="B6:W6"/>
    <mergeCell ref="B7:W7"/>
    <mergeCell ref="C8:V8"/>
    <mergeCell ref="A11:V11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2014-08-27T06:07:52Z</cp:lastPrinted>
  <dcterms:created xsi:type="dcterms:W3CDTF">2008-11-11T04:53:42Z</dcterms:created>
  <dcterms:modified xsi:type="dcterms:W3CDTF">2014-08-27T06:38:21Z</dcterms:modified>
  <cp:category/>
  <cp:version/>
  <cp:contentType/>
  <cp:contentStatus/>
</cp:coreProperties>
</file>